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2025\SEDINTE CONSILIUL LOCAL 2025\IUNIE 2025\CONSOLIDAT MODIFICAT IUNIE 25.06.2025\"/>
    </mc:Choice>
  </mc:AlternateContent>
  <xr:revisionPtr revIDLastSave="0" documentId="13_ncr:1_{D1AAF76D-D502-454B-BC7D-CB3211E21EBA}" xr6:coauthVersionLast="47" xr6:coauthVersionMax="47" xr10:uidLastSave="{00000000-0000-0000-0000-000000000000}"/>
  <bookViews>
    <workbookView xWindow="-120" yWindow="-120" windowWidth="29040" windowHeight="15720" tabRatio="688" xr2:uid="{997507E7-DC0E-4158-9A53-C72C66A6023C}"/>
  </bookViews>
  <sheets>
    <sheet name="buget general al UAT" sheetId="1" r:id="rId1"/>
  </sheets>
  <definedNames>
    <definedName name="Excel_BuiltIn_Database">#REF!</definedName>
    <definedName name="_xlnm.Print_Titles" localSheetId="0">'buget general al UAT'!$A:$K,'buget general al UAT'!$9:$18</definedName>
    <definedName name="_xlnm.Print_Area" localSheetId="0">'buget general al UAT'!$A$1:$K$293</definedName>
  </definedNames>
  <calcPr calcId="181029"/>
</workbook>
</file>

<file path=xl/calcChain.xml><?xml version="1.0" encoding="utf-8"?>
<calcChain xmlns="http://schemas.openxmlformats.org/spreadsheetml/2006/main">
  <c r="C36" i="1" l="1"/>
  <c r="I36" i="1" s="1"/>
  <c r="K36" i="1" s="1"/>
  <c r="C37" i="1"/>
  <c r="I37" i="1" s="1"/>
  <c r="C38" i="1"/>
  <c r="I38" i="1" s="1"/>
  <c r="C35" i="1"/>
  <c r="I35" i="1" s="1"/>
  <c r="H145" i="1"/>
  <c r="C70" i="1"/>
  <c r="C115" i="1"/>
  <c r="J115" i="1"/>
  <c r="C71" i="1"/>
  <c r="C72" i="1"/>
  <c r="C73" i="1"/>
  <c r="H146" i="1"/>
  <c r="D115" i="1"/>
  <c r="I130" i="1"/>
  <c r="K130" i="1" s="1"/>
  <c r="H116" i="1"/>
  <c r="H117" i="1"/>
  <c r="H118" i="1"/>
  <c r="H115" i="1"/>
  <c r="D145" i="1"/>
  <c r="D205" i="1"/>
  <c r="D45" i="1"/>
  <c r="D70" i="1"/>
  <c r="E145" i="1"/>
  <c r="J45" i="1"/>
  <c r="J30" i="1" s="1"/>
  <c r="J25" i="1" s="1"/>
  <c r="J70" i="1"/>
  <c r="D116" i="1"/>
  <c r="D117" i="1"/>
  <c r="D118" i="1"/>
  <c r="C45" i="1"/>
  <c r="I34" i="1"/>
  <c r="K34" i="1" s="1"/>
  <c r="I39" i="1"/>
  <c r="K39" i="1" s="1"/>
  <c r="I40" i="1"/>
  <c r="K40" i="1" s="1"/>
  <c r="I41" i="1"/>
  <c r="K41" i="1"/>
  <c r="I42" i="1"/>
  <c r="K42" i="1"/>
  <c r="I43" i="1"/>
  <c r="K43" i="1" s="1"/>
  <c r="E45" i="1"/>
  <c r="F45" i="1"/>
  <c r="G45" i="1"/>
  <c r="G30" i="1"/>
  <c r="G25" i="1" s="1"/>
  <c r="G20" i="1" s="1"/>
  <c r="H45" i="1"/>
  <c r="C46" i="1"/>
  <c r="D46" i="1"/>
  <c r="E46" i="1"/>
  <c r="E31" i="1" s="1"/>
  <c r="E26" i="1" s="1"/>
  <c r="E21" i="1" s="1"/>
  <c r="E231" i="1" s="1"/>
  <c r="F46" i="1"/>
  <c r="G46" i="1"/>
  <c r="G31" i="1" s="1"/>
  <c r="G26" i="1" s="1"/>
  <c r="G21" i="1" s="1"/>
  <c r="G231" i="1" s="1"/>
  <c r="H46" i="1"/>
  <c r="J46" i="1"/>
  <c r="J31" i="1" s="1"/>
  <c r="J26" i="1" s="1"/>
  <c r="J71" i="1"/>
  <c r="J116" i="1"/>
  <c r="C47" i="1"/>
  <c r="D47" i="1"/>
  <c r="D72" i="1"/>
  <c r="D32" i="1" s="1"/>
  <c r="D27" i="1" s="1"/>
  <c r="D22" i="1" s="1"/>
  <c r="E47" i="1"/>
  <c r="E32" i="1" s="1"/>
  <c r="E27" i="1" s="1"/>
  <c r="F47" i="1"/>
  <c r="F72" i="1"/>
  <c r="F117" i="1"/>
  <c r="F147" i="1"/>
  <c r="F207" i="1"/>
  <c r="F142" i="1" s="1"/>
  <c r="G47" i="1"/>
  <c r="G72" i="1"/>
  <c r="G117" i="1"/>
  <c r="H47" i="1"/>
  <c r="J47" i="1"/>
  <c r="J32" i="1" s="1"/>
  <c r="J27" i="1" s="1"/>
  <c r="C48" i="1"/>
  <c r="D48" i="1"/>
  <c r="D73" i="1"/>
  <c r="D33" i="1"/>
  <c r="D28" i="1" s="1"/>
  <c r="E48" i="1"/>
  <c r="E33" i="1" s="1"/>
  <c r="E28" i="1" s="1"/>
  <c r="E23" i="1" s="1"/>
  <c r="F48" i="1"/>
  <c r="G48" i="1"/>
  <c r="H48" i="1"/>
  <c r="H33" i="1" s="1"/>
  <c r="H28" i="1" s="1"/>
  <c r="H23" i="1" s="1"/>
  <c r="H73" i="1"/>
  <c r="J48" i="1"/>
  <c r="J73" i="1"/>
  <c r="I50" i="1"/>
  <c r="K50" i="1" s="1"/>
  <c r="I51" i="1"/>
  <c r="K51" i="1" s="1"/>
  <c r="I52" i="1"/>
  <c r="K52" i="1" s="1"/>
  <c r="I53" i="1"/>
  <c r="K53" i="1" s="1"/>
  <c r="I55" i="1"/>
  <c r="K55" i="1" s="1"/>
  <c r="I56" i="1"/>
  <c r="K56" i="1"/>
  <c r="I57" i="1"/>
  <c r="K57" i="1"/>
  <c r="I58" i="1"/>
  <c r="K58" i="1" s="1"/>
  <c r="I60" i="1"/>
  <c r="K60" i="1" s="1"/>
  <c r="I61" i="1"/>
  <c r="K61" i="1"/>
  <c r="I62" i="1"/>
  <c r="K62" i="1"/>
  <c r="I63" i="1"/>
  <c r="K63" i="1" s="1"/>
  <c r="I65" i="1"/>
  <c r="K65" i="1" s="1"/>
  <c r="I66" i="1"/>
  <c r="K66" i="1" s="1"/>
  <c r="I67" i="1"/>
  <c r="K67" i="1" s="1"/>
  <c r="I68" i="1"/>
  <c r="K68" i="1" s="1"/>
  <c r="E70" i="1"/>
  <c r="E115" i="1"/>
  <c r="F70" i="1"/>
  <c r="F115" i="1"/>
  <c r="G70" i="1"/>
  <c r="G115" i="1"/>
  <c r="G145" i="1"/>
  <c r="G205" i="1"/>
  <c r="G140" i="1" s="1"/>
  <c r="H70" i="1"/>
  <c r="H30" i="1" s="1"/>
  <c r="H25" i="1" s="1"/>
  <c r="H20" i="1" s="1"/>
  <c r="D71" i="1"/>
  <c r="D31" i="1" s="1"/>
  <c r="D26" i="1" s="1"/>
  <c r="D21" i="1" s="1"/>
  <c r="E71" i="1"/>
  <c r="E116" i="1"/>
  <c r="E146" i="1"/>
  <c r="E206" i="1"/>
  <c r="E141" i="1"/>
  <c r="F71" i="1"/>
  <c r="F31" i="1" s="1"/>
  <c r="F26" i="1" s="1"/>
  <c r="F21" i="1" s="1"/>
  <c r="F116" i="1"/>
  <c r="G71" i="1"/>
  <c r="G116" i="1"/>
  <c r="H71" i="1"/>
  <c r="E72" i="1"/>
  <c r="E117" i="1"/>
  <c r="H72" i="1"/>
  <c r="H32" i="1"/>
  <c r="H27" i="1" s="1"/>
  <c r="H22" i="1" s="1"/>
  <c r="J72" i="1"/>
  <c r="E73" i="1"/>
  <c r="E118" i="1"/>
  <c r="E148" i="1"/>
  <c r="E143" i="1" s="1"/>
  <c r="E208" i="1"/>
  <c r="F73" i="1"/>
  <c r="F33" i="1" s="1"/>
  <c r="F28" i="1" s="1"/>
  <c r="F23" i="1" s="1"/>
  <c r="F233" i="1" s="1"/>
  <c r="F118" i="1"/>
  <c r="G73" i="1"/>
  <c r="G118" i="1"/>
  <c r="I75" i="1"/>
  <c r="K75" i="1" s="1"/>
  <c r="I76" i="1"/>
  <c r="K76" i="1" s="1"/>
  <c r="I77" i="1"/>
  <c r="K77" i="1" s="1"/>
  <c r="I78" i="1"/>
  <c r="K78" i="1" s="1"/>
  <c r="I80" i="1"/>
  <c r="K80" i="1" s="1"/>
  <c r="I81" i="1"/>
  <c r="K81" i="1" s="1"/>
  <c r="I82" i="1"/>
  <c r="K82" i="1" s="1"/>
  <c r="I83" i="1"/>
  <c r="K83" i="1"/>
  <c r="I85" i="1"/>
  <c r="K85" i="1" s="1"/>
  <c r="I86" i="1"/>
  <c r="K86" i="1" s="1"/>
  <c r="I87" i="1"/>
  <c r="K87" i="1" s="1"/>
  <c r="I88" i="1"/>
  <c r="K88" i="1" s="1"/>
  <c r="I90" i="1"/>
  <c r="K90" i="1"/>
  <c r="I91" i="1"/>
  <c r="K91" i="1" s="1"/>
  <c r="I92" i="1"/>
  <c r="K92" i="1" s="1"/>
  <c r="I93" i="1"/>
  <c r="K93" i="1" s="1"/>
  <c r="I95" i="1"/>
  <c r="K95" i="1" s="1"/>
  <c r="I96" i="1"/>
  <c r="K96" i="1" s="1"/>
  <c r="I97" i="1"/>
  <c r="K97" i="1" s="1"/>
  <c r="I98" i="1"/>
  <c r="K98" i="1" s="1"/>
  <c r="I100" i="1"/>
  <c r="K100" i="1" s="1"/>
  <c r="I101" i="1"/>
  <c r="K101" i="1" s="1"/>
  <c r="I102" i="1"/>
  <c r="K102" i="1" s="1"/>
  <c r="I103" i="1"/>
  <c r="K103" i="1" s="1"/>
  <c r="I105" i="1"/>
  <c r="K105" i="1" s="1"/>
  <c r="I106" i="1"/>
  <c r="K106" i="1" s="1"/>
  <c r="I107" i="1"/>
  <c r="K107" i="1" s="1"/>
  <c r="I108" i="1"/>
  <c r="K108" i="1" s="1"/>
  <c r="I110" i="1"/>
  <c r="K110" i="1" s="1"/>
  <c r="I111" i="1"/>
  <c r="K111" i="1" s="1"/>
  <c r="I112" i="1"/>
  <c r="K112" i="1" s="1"/>
  <c r="I113" i="1"/>
  <c r="K113" i="1"/>
  <c r="C116" i="1"/>
  <c r="C117" i="1"/>
  <c r="J117" i="1"/>
  <c r="C118" i="1"/>
  <c r="J118" i="1"/>
  <c r="I120" i="1"/>
  <c r="K120" i="1" s="1"/>
  <c r="I125" i="1"/>
  <c r="K125" i="1" s="1"/>
  <c r="I135" i="1"/>
  <c r="K135" i="1" s="1"/>
  <c r="I121" i="1"/>
  <c r="K121" i="1" s="1"/>
  <c r="I122" i="1"/>
  <c r="I117" i="1" s="1"/>
  <c r="I123" i="1"/>
  <c r="K123" i="1" s="1"/>
  <c r="I126" i="1"/>
  <c r="K126" i="1"/>
  <c r="I127" i="1"/>
  <c r="K127" i="1" s="1"/>
  <c r="I128" i="1"/>
  <c r="I136" i="1"/>
  <c r="K136" i="1" s="1"/>
  <c r="I137" i="1"/>
  <c r="K137" i="1" s="1"/>
  <c r="I138" i="1"/>
  <c r="K138" i="1" s="1"/>
  <c r="C145" i="1"/>
  <c r="F145" i="1"/>
  <c r="F140" i="1"/>
  <c r="H205" i="1"/>
  <c r="J145" i="1"/>
  <c r="J205" i="1"/>
  <c r="C146" i="1"/>
  <c r="D146" i="1"/>
  <c r="F146" i="1"/>
  <c r="F141" i="1" s="1"/>
  <c r="G146" i="1"/>
  <c r="H206" i="1"/>
  <c r="J146" i="1"/>
  <c r="C147" i="1"/>
  <c r="D147" i="1"/>
  <c r="D207" i="1"/>
  <c r="E147" i="1"/>
  <c r="E142" i="1" s="1"/>
  <c r="G147" i="1"/>
  <c r="G207" i="1"/>
  <c r="G142" i="1" s="1"/>
  <c r="H147" i="1"/>
  <c r="J147" i="1"/>
  <c r="C148" i="1"/>
  <c r="D148" i="1"/>
  <c r="D208" i="1"/>
  <c r="F148" i="1"/>
  <c r="F143" i="1" s="1"/>
  <c r="F208" i="1"/>
  <c r="G148" i="1"/>
  <c r="G143" i="1" s="1"/>
  <c r="H148" i="1"/>
  <c r="J148" i="1"/>
  <c r="I150" i="1"/>
  <c r="K150" i="1" s="1"/>
  <c r="I151" i="1"/>
  <c r="K151" i="1" s="1"/>
  <c r="I152" i="1"/>
  <c r="K152" i="1"/>
  <c r="I153" i="1"/>
  <c r="K153" i="1" s="1"/>
  <c r="I155" i="1"/>
  <c r="K155" i="1" s="1"/>
  <c r="I175" i="1"/>
  <c r="K175" i="1" s="1"/>
  <c r="I190" i="1"/>
  <c r="K190" i="1" s="1"/>
  <c r="I195" i="1"/>
  <c r="K195" i="1" s="1"/>
  <c r="I160" i="1"/>
  <c r="K160" i="1" s="1"/>
  <c r="I165" i="1"/>
  <c r="K165" i="1" s="1"/>
  <c r="I170" i="1"/>
  <c r="K170" i="1"/>
  <c r="I180" i="1"/>
  <c r="K180" i="1" s="1"/>
  <c r="I185" i="1"/>
  <c r="K185" i="1" s="1"/>
  <c r="I200" i="1"/>
  <c r="K200" i="1" s="1"/>
  <c r="I220" i="1"/>
  <c r="K220" i="1" s="1"/>
  <c r="I210" i="1"/>
  <c r="I215" i="1"/>
  <c r="K215" i="1" s="1"/>
  <c r="I225" i="1"/>
  <c r="K225" i="1"/>
  <c r="I156" i="1"/>
  <c r="K156" i="1" s="1"/>
  <c r="I157" i="1"/>
  <c r="I158" i="1"/>
  <c r="K158" i="1" s="1"/>
  <c r="I161" i="1"/>
  <c r="K161" i="1" s="1"/>
  <c r="I162" i="1"/>
  <c r="K162" i="1" s="1"/>
  <c r="I163" i="1"/>
  <c r="K163" i="1" s="1"/>
  <c r="I164" i="1"/>
  <c r="K164" i="1" s="1"/>
  <c r="I166" i="1"/>
  <c r="K166" i="1" s="1"/>
  <c r="I167" i="1"/>
  <c r="K167" i="1" s="1"/>
  <c r="I168" i="1"/>
  <c r="K168" i="1" s="1"/>
  <c r="I171" i="1"/>
  <c r="K171" i="1" s="1"/>
  <c r="I172" i="1"/>
  <c r="K172" i="1" s="1"/>
  <c r="I173" i="1"/>
  <c r="K173" i="1" s="1"/>
  <c r="I176" i="1"/>
  <c r="K176" i="1" s="1"/>
  <c r="I177" i="1"/>
  <c r="K177" i="1"/>
  <c r="I178" i="1"/>
  <c r="K178" i="1" s="1"/>
  <c r="I181" i="1"/>
  <c r="K181" i="1" s="1"/>
  <c r="I182" i="1"/>
  <c r="K182" i="1" s="1"/>
  <c r="I183" i="1"/>
  <c r="K183" i="1" s="1"/>
  <c r="I186" i="1"/>
  <c r="K186" i="1" s="1"/>
  <c r="I187" i="1"/>
  <c r="K187" i="1" s="1"/>
  <c r="I188" i="1"/>
  <c r="K188" i="1" s="1"/>
  <c r="I191" i="1"/>
  <c r="K191" i="1"/>
  <c r="I192" i="1"/>
  <c r="K192" i="1" s="1"/>
  <c r="I193" i="1"/>
  <c r="K193" i="1" s="1"/>
  <c r="I196" i="1"/>
  <c r="K196" i="1" s="1"/>
  <c r="I197" i="1"/>
  <c r="K197" i="1" s="1"/>
  <c r="I198" i="1"/>
  <c r="K198" i="1" s="1"/>
  <c r="I201" i="1"/>
  <c r="K201" i="1" s="1"/>
  <c r="I202" i="1"/>
  <c r="K202" i="1" s="1"/>
  <c r="I203" i="1"/>
  <c r="K203" i="1" s="1"/>
  <c r="C205" i="1"/>
  <c r="E205" i="1"/>
  <c r="F205" i="1"/>
  <c r="C206" i="1"/>
  <c r="D206" i="1"/>
  <c r="F206" i="1"/>
  <c r="G206" i="1"/>
  <c r="G141" i="1" s="1"/>
  <c r="J206" i="1"/>
  <c r="C207" i="1"/>
  <c r="E207" i="1"/>
  <c r="H207" i="1"/>
  <c r="J207" i="1"/>
  <c r="C208" i="1"/>
  <c r="G208" i="1"/>
  <c r="H208" i="1"/>
  <c r="J208" i="1"/>
  <c r="I211" i="1"/>
  <c r="K211" i="1"/>
  <c r="I212" i="1"/>
  <c r="K212" i="1" s="1"/>
  <c r="I217" i="1"/>
  <c r="K217" i="1" s="1"/>
  <c r="I213" i="1"/>
  <c r="K213" i="1" s="1"/>
  <c r="I216" i="1"/>
  <c r="K216" i="1" s="1"/>
  <c r="I206" i="1"/>
  <c r="I218" i="1"/>
  <c r="K218" i="1" s="1"/>
  <c r="I221" i="1"/>
  <c r="K221" i="1" s="1"/>
  <c r="I222" i="1"/>
  <c r="K222" i="1"/>
  <c r="I223" i="1"/>
  <c r="K223" i="1" s="1"/>
  <c r="I226" i="1"/>
  <c r="K226" i="1" s="1"/>
  <c r="I227" i="1"/>
  <c r="K227" i="1" s="1"/>
  <c r="I228" i="1"/>
  <c r="K228" i="1"/>
  <c r="C235" i="1"/>
  <c r="D235" i="1"/>
  <c r="E235" i="1"/>
  <c r="F235" i="1"/>
  <c r="G235" i="1"/>
  <c r="H235" i="1"/>
  <c r="I235" i="1"/>
  <c r="J235" i="1"/>
  <c r="K235" i="1"/>
  <c r="C238" i="1"/>
  <c r="D238" i="1"/>
  <c r="E238" i="1"/>
  <c r="F238" i="1"/>
  <c r="G238" i="1"/>
  <c r="H238" i="1"/>
  <c r="I238" i="1"/>
  <c r="J238" i="1"/>
  <c r="K238" i="1"/>
  <c r="C241" i="1"/>
  <c r="D241" i="1"/>
  <c r="E241" i="1"/>
  <c r="F241" i="1"/>
  <c r="G241" i="1"/>
  <c r="H241" i="1"/>
  <c r="I241" i="1"/>
  <c r="J241" i="1"/>
  <c r="K241" i="1"/>
  <c r="C244" i="1"/>
  <c r="D244" i="1"/>
  <c r="E244" i="1"/>
  <c r="F244" i="1"/>
  <c r="G244" i="1"/>
  <c r="H244" i="1"/>
  <c r="J244" i="1"/>
  <c r="I245" i="1"/>
  <c r="K245" i="1" s="1"/>
  <c r="I246" i="1"/>
  <c r="K246" i="1" s="1"/>
  <c r="C247" i="1"/>
  <c r="D247" i="1"/>
  <c r="E247" i="1"/>
  <c r="F247" i="1"/>
  <c r="G247" i="1"/>
  <c r="H247" i="1"/>
  <c r="J247" i="1"/>
  <c r="I248" i="1"/>
  <c r="K248" i="1" s="1"/>
  <c r="I249" i="1"/>
  <c r="K249" i="1" s="1"/>
  <c r="C250" i="1"/>
  <c r="D250" i="1"/>
  <c r="E250" i="1"/>
  <c r="F250" i="1"/>
  <c r="G250" i="1"/>
  <c r="H250" i="1"/>
  <c r="I250" i="1"/>
  <c r="J250" i="1"/>
  <c r="K250" i="1"/>
  <c r="C253" i="1"/>
  <c r="D253" i="1"/>
  <c r="E253" i="1"/>
  <c r="F253" i="1"/>
  <c r="G253" i="1"/>
  <c r="H253" i="1"/>
  <c r="I253" i="1"/>
  <c r="J253" i="1"/>
  <c r="K253" i="1"/>
  <c r="C256" i="1"/>
  <c r="D256" i="1"/>
  <c r="E256" i="1"/>
  <c r="F256" i="1"/>
  <c r="G256" i="1"/>
  <c r="H256" i="1"/>
  <c r="I256" i="1"/>
  <c r="J256" i="1"/>
  <c r="K256" i="1"/>
  <c r="C259" i="1"/>
  <c r="D259" i="1"/>
  <c r="E259" i="1"/>
  <c r="F259" i="1"/>
  <c r="G259" i="1"/>
  <c r="H259" i="1"/>
  <c r="I259" i="1"/>
  <c r="J259" i="1"/>
  <c r="K259" i="1"/>
  <c r="C262" i="1"/>
  <c r="D262" i="1"/>
  <c r="E262" i="1"/>
  <c r="F262" i="1"/>
  <c r="G262" i="1"/>
  <c r="H262" i="1"/>
  <c r="I262" i="1"/>
  <c r="J262" i="1"/>
  <c r="K262" i="1"/>
  <c r="C265" i="1"/>
  <c r="D265" i="1"/>
  <c r="E265" i="1"/>
  <c r="F265" i="1"/>
  <c r="G265" i="1"/>
  <c r="H265" i="1"/>
  <c r="I265" i="1"/>
  <c r="J265" i="1"/>
  <c r="K265" i="1"/>
  <c r="C268" i="1"/>
  <c r="D268" i="1"/>
  <c r="E268" i="1"/>
  <c r="F268" i="1"/>
  <c r="G268" i="1"/>
  <c r="H268" i="1"/>
  <c r="I268" i="1"/>
  <c r="J268" i="1"/>
  <c r="K268" i="1"/>
  <c r="C271" i="1"/>
  <c r="D271" i="1"/>
  <c r="E271" i="1"/>
  <c r="F271" i="1"/>
  <c r="G271" i="1"/>
  <c r="H271" i="1"/>
  <c r="I271" i="1"/>
  <c r="J271" i="1"/>
  <c r="K271" i="1"/>
  <c r="C274" i="1"/>
  <c r="D274" i="1"/>
  <c r="E274" i="1"/>
  <c r="F274" i="1"/>
  <c r="G274" i="1"/>
  <c r="H274" i="1"/>
  <c r="I274" i="1"/>
  <c r="J274" i="1"/>
  <c r="K274" i="1"/>
  <c r="C277" i="1"/>
  <c r="D277" i="1"/>
  <c r="E277" i="1"/>
  <c r="F277" i="1"/>
  <c r="G277" i="1"/>
  <c r="H277" i="1"/>
  <c r="I277" i="1"/>
  <c r="J277" i="1"/>
  <c r="K277" i="1"/>
  <c r="C280" i="1"/>
  <c r="D280" i="1"/>
  <c r="E280" i="1"/>
  <c r="F280" i="1"/>
  <c r="G280" i="1"/>
  <c r="H280" i="1"/>
  <c r="I280" i="1"/>
  <c r="J280" i="1"/>
  <c r="K280" i="1"/>
  <c r="C283" i="1"/>
  <c r="D283" i="1"/>
  <c r="E283" i="1"/>
  <c r="F283" i="1"/>
  <c r="G283" i="1"/>
  <c r="H283" i="1"/>
  <c r="I283" i="1"/>
  <c r="J283" i="1"/>
  <c r="K283" i="1"/>
  <c r="J22" i="1" l="1"/>
  <c r="J21" i="1"/>
  <c r="K207" i="1"/>
  <c r="C141" i="1"/>
  <c r="I118" i="1"/>
  <c r="K118" i="1" s="1"/>
  <c r="I46" i="1"/>
  <c r="K46" i="1" s="1"/>
  <c r="C32" i="1"/>
  <c r="C27" i="1" s="1"/>
  <c r="C22" i="1" s="1"/>
  <c r="C140" i="1"/>
  <c r="D23" i="1"/>
  <c r="C31" i="1"/>
  <c r="C26" i="1" s="1"/>
  <c r="C21" i="1" s="1"/>
  <c r="F231" i="1"/>
  <c r="H142" i="1"/>
  <c r="K128" i="1"/>
  <c r="I116" i="1"/>
  <c r="K116" i="1" s="1"/>
  <c r="I47" i="1"/>
  <c r="K47" i="1" s="1"/>
  <c r="E140" i="1"/>
  <c r="H232" i="1"/>
  <c r="F32" i="1"/>
  <c r="F27" i="1" s="1"/>
  <c r="F22" i="1" s="1"/>
  <c r="F232" i="1" s="1"/>
  <c r="D30" i="1"/>
  <c r="D25" i="1" s="1"/>
  <c r="D20" i="1" s="1"/>
  <c r="H141" i="1"/>
  <c r="H230" i="1"/>
  <c r="E22" i="1"/>
  <c r="E232" i="1" s="1"/>
  <c r="I205" i="1"/>
  <c r="D141" i="1"/>
  <c r="D231" i="1" s="1"/>
  <c r="G32" i="1"/>
  <c r="G27" i="1" s="1"/>
  <c r="G22" i="1" s="1"/>
  <c r="D142" i="1"/>
  <c r="D232" i="1" s="1"/>
  <c r="H31" i="1"/>
  <c r="H26" i="1" s="1"/>
  <c r="H21" i="1" s="1"/>
  <c r="J33" i="1"/>
  <c r="J28" i="1" s="1"/>
  <c r="J23" i="1" s="1"/>
  <c r="J233" i="1" s="1"/>
  <c r="D140" i="1"/>
  <c r="I73" i="1"/>
  <c r="K73" i="1" s="1"/>
  <c r="C143" i="1"/>
  <c r="C142" i="1"/>
  <c r="F30" i="1"/>
  <c r="F25" i="1" s="1"/>
  <c r="F20" i="1" s="1"/>
  <c r="F230" i="1" s="1"/>
  <c r="H140" i="1"/>
  <c r="E233" i="1"/>
  <c r="I71" i="1"/>
  <c r="K71" i="1" s="1"/>
  <c r="K206" i="1"/>
  <c r="I48" i="1"/>
  <c r="K48" i="1" s="1"/>
  <c r="H143" i="1"/>
  <c r="H233" i="1" s="1"/>
  <c r="I147" i="1"/>
  <c r="J143" i="1"/>
  <c r="J142" i="1"/>
  <c r="J232" i="1" s="1"/>
  <c r="J141" i="1"/>
  <c r="J231" i="1" s="1"/>
  <c r="J140" i="1"/>
  <c r="K117" i="1"/>
  <c r="G33" i="1"/>
  <c r="G28" i="1" s="1"/>
  <c r="G23" i="1" s="1"/>
  <c r="G233" i="1" s="1"/>
  <c r="E30" i="1"/>
  <c r="E25" i="1" s="1"/>
  <c r="E20" i="1" s="1"/>
  <c r="I70" i="1"/>
  <c r="K70" i="1" s="1"/>
  <c r="I45" i="1"/>
  <c r="K45" i="1" s="1"/>
  <c r="I244" i="1"/>
  <c r="J20" i="1"/>
  <c r="D143" i="1"/>
  <c r="D233" i="1" s="1"/>
  <c r="I115" i="1"/>
  <c r="E234" i="1"/>
  <c r="F234" i="1"/>
  <c r="C234" i="1"/>
  <c r="G234" i="1"/>
  <c r="J234" i="1"/>
  <c r="I247" i="1"/>
  <c r="I234" i="1" s="1"/>
  <c r="D234" i="1"/>
  <c r="H234" i="1"/>
  <c r="K115" i="1"/>
  <c r="G232" i="1"/>
  <c r="G230" i="1"/>
  <c r="K148" i="1"/>
  <c r="K143" i="1" s="1"/>
  <c r="K247" i="1"/>
  <c r="K208" i="1"/>
  <c r="K37" i="1"/>
  <c r="K146" i="1"/>
  <c r="E230" i="1"/>
  <c r="K35" i="1"/>
  <c r="K244" i="1"/>
  <c r="K234" i="1" s="1"/>
  <c r="K145" i="1"/>
  <c r="K38" i="1"/>
  <c r="I145" i="1"/>
  <c r="I146" i="1"/>
  <c r="I141" i="1" s="1"/>
  <c r="K157" i="1"/>
  <c r="K147" i="1" s="1"/>
  <c r="K142" i="1" s="1"/>
  <c r="K210" i="1"/>
  <c r="K205" i="1" s="1"/>
  <c r="I208" i="1"/>
  <c r="I72" i="1"/>
  <c r="K72" i="1" s="1"/>
  <c r="I207" i="1"/>
  <c r="K122" i="1"/>
  <c r="C30" i="1"/>
  <c r="C25" i="1" s="1"/>
  <c r="C20" i="1" s="1"/>
  <c r="C33" i="1"/>
  <c r="C28" i="1" s="1"/>
  <c r="C23" i="1" s="1"/>
  <c r="I148" i="1"/>
  <c r="C230" i="1" l="1"/>
  <c r="C231" i="1"/>
  <c r="C233" i="1"/>
  <c r="C232" i="1"/>
  <c r="I31" i="1"/>
  <c r="I26" i="1" s="1"/>
  <c r="J230" i="1"/>
  <c r="D230" i="1"/>
  <c r="I140" i="1"/>
  <c r="I142" i="1"/>
  <c r="I33" i="1"/>
  <c r="K33" i="1" s="1"/>
  <c r="H231" i="1"/>
  <c r="K141" i="1"/>
  <c r="I30" i="1"/>
  <c r="I25" i="1" s="1"/>
  <c r="K140" i="1"/>
  <c r="I32" i="1"/>
  <c r="I143" i="1"/>
  <c r="K31" i="1"/>
  <c r="I28" i="1" l="1"/>
  <c r="I23" i="1" s="1"/>
  <c r="K30" i="1"/>
  <c r="I27" i="1"/>
  <c r="K32" i="1"/>
  <c r="I21" i="1"/>
  <c r="K26" i="1"/>
  <c r="K25" i="1"/>
  <c r="I20" i="1"/>
  <c r="K28" i="1" l="1"/>
  <c r="K23" i="1"/>
  <c r="K233" i="1" s="1"/>
  <c r="I233" i="1"/>
  <c r="K20" i="1"/>
  <c r="K230" i="1" s="1"/>
  <c r="I230" i="1"/>
  <c r="K21" i="1"/>
  <c r="K231" i="1" s="1"/>
  <c r="I231" i="1"/>
  <c r="I22" i="1"/>
  <c r="K27" i="1"/>
  <c r="K22" i="1" l="1"/>
  <c r="K232" i="1" s="1"/>
  <c r="I232" i="1"/>
</calcChain>
</file>

<file path=xl/sharedStrings.xml><?xml version="1.0" encoding="utf-8"?>
<sst xmlns="http://schemas.openxmlformats.org/spreadsheetml/2006/main" count="386" uniqueCount="185">
  <si>
    <t xml:space="preserve">  - mii lei -</t>
  </si>
  <si>
    <t>Denumire</t>
  </si>
  <si>
    <t>Cod                  rând</t>
  </si>
  <si>
    <t xml:space="preserve">Bugetul             local </t>
  </si>
  <si>
    <t>Bugetul fondurilor externe nerambursabile</t>
  </si>
  <si>
    <t>Total</t>
  </si>
  <si>
    <t>Transferuri între bugete**)    (se scad)</t>
  </si>
  <si>
    <t>Total                     buget          general</t>
  </si>
  <si>
    <t>intre</t>
  </si>
  <si>
    <t>bugete</t>
  </si>
  <si>
    <t>(se scad)</t>
  </si>
  <si>
    <t>A</t>
  </si>
  <si>
    <t>0</t>
  </si>
  <si>
    <t>6=1+2+3+4+5</t>
  </si>
  <si>
    <t>8=6-7</t>
  </si>
  <si>
    <t>01</t>
  </si>
  <si>
    <t>02</t>
  </si>
  <si>
    <t>03</t>
  </si>
  <si>
    <t>Impozit pe venit, profit si castiguri din capital de la persoane juridice,   din care:</t>
  </si>
  <si>
    <t>04</t>
  </si>
  <si>
    <t xml:space="preserve">Impozit pe profit                  </t>
  </si>
  <si>
    <t>05</t>
  </si>
  <si>
    <t>Impozit pe venit, profit si castiguri din capital de la persoane fizice (rd.07+ rd.08) ,   din care:</t>
  </si>
  <si>
    <t>06</t>
  </si>
  <si>
    <t>Impozitul pe veniturile din transferul proprietatilor imobiliare din patrimoniul personal *)</t>
  </si>
  <si>
    <t>07</t>
  </si>
  <si>
    <t xml:space="preserve">Cote si sume defalcate din impozitul pe venit </t>
  </si>
  <si>
    <t>08</t>
  </si>
  <si>
    <t>Alte impozite pe venit, profit si castiguri din capital</t>
  </si>
  <si>
    <t>09</t>
  </si>
  <si>
    <t>Impozite şi taxe  pe proprietate</t>
  </si>
  <si>
    <t>10</t>
  </si>
  <si>
    <t>11</t>
  </si>
  <si>
    <t>Sume defalcate din TVA</t>
  </si>
  <si>
    <t>12</t>
  </si>
  <si>
    <t>Alte impozite si taxe generale pe bunuri  si servicii</t>
  </si>
  <si>
    <t>13</t>
  </si>
  <si>
    <t>Taxe pe servicii specifice</t>
  </si>
  <si>
    <t>14</t>
  </si>
  <si>
    <t>Taxe pe utilizarea bunurilor, autorizarea utilizarii bunurilor sau pe desfasurarea de activitati</t>
  </si>
  <si>
    <t>15</t>
  </si>
  <si>
    <t>Alte impozite si taxe fiscale</t>
  </si>
  <si>
    <t>16</t>
  </si>
  <si>
    <t xml:space="preserve">Venituri nefiscale                      </t>
  </si>
  <si>
    <t>17</t>
  </si>
  <si>
    <t xml:space="preserve">Venituri din capital                      </t>
  </si>
  <si>
    <t>18</t>
  </si>
  <si>
    <t>Operatiuni financiare</t>
  </si>
  <si>
    <t>19</t>
  </si>
  <si>
    <t>Subvenţii (rd.21+22)</t>
  </si>
  <si>
    <t>20</t>
  </si>
  <si>
    <t>Subvenţii de la bugetul de stat</t>
  </si>
  <si>
    <t>21</t>
  </si>
  <si>
    <t>Subvenţii de la alte administratii</t>
  </si>
  <si>
    <t>22</t>
  </si>
  <si>
    <t>Sume primite de la UE  în contul platilor efectuate</t>
  </si>
  <si>
    <t>23</t>
  </si>
  <si>
    <t xml:space="preserve">CHELTUIELI - TOTAL  (rd.25+36+37+40+41)           </t>
  </si>
  <si>
    <t xml:space="preserve">Cheltuieli de personal                </t>
  </si>
  <si>
    <t>26</t>
  </si>
  <si>
    <t xml:space="preserve">Bunuri si servicii                </t>
  </si>
  <si>
    <t>27</t>
  </si>
  <si>
    <t>Dobanzi</t>
  </si>
  <si>
    <t>28</t>
  </si>
  <si>
    <t xml:space="preserve">Subventii                                  </t>
  </si>
  <si>
    <t>29</t>
  </si>
  <si>
    <t>Fonduri de rezerva</t>
  </si>
  <si>
    <t>30</t>
  </si>
  <si>
    <t xml:space="preserve">Transferuri intre unitati ale administratiei publice                             </t>
  </si>
  <si>
    <t>31</t>
  </si>
  <si>
    <t>Alte transferuri</t>
  </si>
  <si>
    <t>32</t>
  </si>
  <si>
    <t>Proiecte cu finantare din Fonduri externe nerambursabile postaderare</t>
  </si>
  <si>
    <t>33</t>
  </si>
  <si>
    <t>Asistenta sociala</t>
  </si>
  <si>
    <t>34</t>
  </si>
  <si>
    <t>Alte cheltuieli</t>
  </si>
  <si>
    <t xml:space="preserve">Cheltuieli de capital                     </t>
  </si>
  <si>
    <t>Operatiuni financiare (rd.38+39)</t>
  </si>
  <si>
    <t xml:space="preserve">Imprumuturi acordate                  </t>
  </si>
  <si>
    <t>38</t>
  </si>
  <si>
    <t>Rambursari de credite externe si interne</t>
  </si>
  <si>
    <t>Plăţi efectuate în anii precedenţi şi recuperate în anul curent</t>
  </si>
  <si>
    <t>Rezerve</t>
  </si>
  <si>
    <t>PE CAPITOLE:</t>
  </si>
  <si>
    <t>42</t>
  </si>
  <si>
    <t xml:space="preserve">Autoritati publice si actiuni externe </t>
  </si>
  <si>
    <t>43</t>
  </si>
  <si>
    <t>Sectiunea de functionare</t>
  </si>
  <si>
    <t>44</t>
  </si>
  <si>
    <t>Sectiunea de dezvoltare</t>
  </si>
  <si>
    <t>45</t>
  </si>
  <si>
    <t xml:space="preserve">Alte servicii publice generale </t>
  </si>
  <si>
    <t>46</t>
  </si>
  <si>
    <t>47</t>
  </si>
  <si>
    <t>48</t>
  </si>
  <si>
    <t xml:space="preserve">Tranzacţii privind datoria publică şi împrumuturi </t>
  </si>
  <si>
    <t>49</t>
  </si>
  <si>
    <t>50</t>
  </si>
  <si>
    <t>51</t>
  </si>
  <si>
    <t xml:space="preserve">Transferuri cu caracter general intre diferite nivele ale administratiei       </t>
  </si>
  <si>
    <t>52</t>
  </si>
  <si>
    <t>53</t>
  </si>
  <si>
    <t>54</t>
  </si>
  <si>
    <t xml:space="preserve">Aparare    </t>
  </si>
  <si>
    <t>55</t>
  </si>
  <si>
    <t>56</t>
  </si>
  <si>
    <t>57</t>
  </si>
  <si>
    <t xml:space="preserve">Ordine publica si siguranta nationala </t>
  </si>
  <si>
    <t>58</t>
  </si>
  <si>
    <t>59</t>
  </si>
  <si>
    <t>60</t>
  </si>
  <si>
    <t xml:space="preserve">Invatamant  </t>
  </si>
  <si>
    <t>61</t>
  </si>
  <si>
    <t>62</t>
  </si>
  <si>
    <t>63</t>
  </si>
  <si>
    <t xml:space="preserve">Sanatate </t>
  </si>
  <si>
    <t>64</t>
  </si>
  <si>
    <t>65</t>
  </si>
  <si>
    <t>66</t>
  </si>
  <si>
    <t xml:space="preserve">Cultura, recreere si religie </t>
  </si>
  <si>
    <t>67</t>
  </si>
  <si>
    <t>68</t>
  </si>
  <si>
    <t>69</t>
  </si>
  <si>
    <t xml:space="preserve">Asigurari si asistenta sociala      </t>
  </si>
  <si>
    <t>70</t>
  </si>
  <si>
    <t>71</t>
  </si>
  <si>
    <t>72</t>
  </si>
  <si>
    <t xml:space="preserve">Locuinte, servicii si dezvoltare publica </t>
  </si>
  <si>
    <t>73</t>
  </si>
  <si>
    <t>74</t>
  </si>
  <si>
    <t>75</t>
  </si>
  <si>
    <t>Protectia mediului</t>
  </si>
  <si>
    <t>76</t>
  </si>
  <si>
    <t>77</t>
  </si>
  <si>
    <t>78</t>
  </si>
  <si>
    <t xml:space="preserve">Actiuni generale economice, comerciale si de munca </t>
  </si>
  <si>
    <t>79</t>
  </si>
  <si>
    <t>80</t>
  </si>
  <si>
    <t>81</t>
  </si>
  <si>
    <t xml:space="preserve">Combustibili si energie </t>
  </si>
  <si>
    <t>82</t>
  </si>
  <si>
    <t>83</t>
  </si>
  <si>
    <t>84</t>
  </si>
  <si>
    <t xml:space="preserve">Agricultura, silvicultura, piscicultura si vanatoare  </t>
  </si>
  <si>
    <t>85</t>
  </si>
  <si>
    <t>86</t>
  </si>
  <si>
    <t>87</t>
  </si>
  <si>
    <t xml:space="preserve">Transporturi </t>
  </si>
  <si>
    <t>88</t>
  </si>
  <si>
    <t>89</t>
  </si>
  <si>
    <t>90</t>
  </si>
  <si>
    <t xml:space="preserve">Alte actiuni economice </t>
  </si>
  <si>
    <t>91</t>
  </si>
  <si>
    <t>92</t>
  </si>
  <si>
    <t>93</t>
  </si>
  <si>
    <t>Preşedinte de şedinţă,</t>
  </si>
  <si>
    <t xml:space="preserve">VENITURI  TOTAL  (rd.02+18+19+20+23)                 </t>
  </si>
  <si>
    <t xml:space="preserve">Venituri curente   (rd.03+17)                       </t>
  </si>
  <si>
    <t xml:space="preserve">Venituri fiscale  (rd.04+06+09+10+11+16)                        </t>
  </si>
  <si>
    <t xml:space="preserve">Impozite si taxe pe bunuri si servicii   (rd.12 la rd.15)               </t>
  </si>
  <si>
    <t xml:space="preserve">Cheltuieli curente   (rd.26 la rd.35)                        </t>
  </si>
  <si>
    <t>41</t>
  </si>
  <si>
    <t>Bugetul împrumuturilor externe si interne</t>
  </si>
  <si>
    <t>Bugetul instituţiilor publice  finanţate din venituri proprii și subvenții din bugetul local</t>
  </si>
  <si>
    <t xml:space="preserve">Bugetul instituţiilor publice  finanţate integral  din venituri proprii </t>
  </si>
  <si>
    <t>BUGETUL GENERAL CONSOLIDAT AL  MUNICIPIULUI CRAIOVA</t>
  </si>
  <si>
    <t>Vizat,</t>
  </si>
  <si>
    <t>Control financiar preventiv</t>
  </si>
  <si>
    <t>Donatii din strainatate</t>
  </si>
  <si>
    <t>Vasilica Daniela Militaru</t>
  </si>
  <si>
    <t xml:space="preserve">Ordonator principal de credite delegat,   </t>
  </si>
  <si>
    <t>Estimari 2026</t>
  </si>
  <si>
    <t>Director executiv adj.,</t>
  </si>
  <si>
    <t>Lucia Ștefan</t>
  </si>
  <si>
    <t>Estimari 2027</t>
  </si>
  <si>
    <t>Marian Daniel Păloiu</t>
  </si>
  <si>
    <t>PE ANUL 2025 ŞI ESTIMARI PENTRU ANII 2026-2028</t>
  </si>
  <si>
    <t>Buget 2025</t>
  </si>
  <si>
    <t>Estimari 2028</t>
  </si>
  <si>
    <r>
      <t xml:space="preserve">EXCEDENT(+)/DEFICIT(-)  </t>
    </r>
    <r>
      <rPr>
        <b/>
        <vertAlign val="superscript"/>
        <sz val="14"/>
        <rFont val="Arial"/>
        <family val="2"/>
        <charset val="238"/>
      </rPr>
      <t>1)</t>
    </r>
    <r>
      <rPr>
        <b/>
        <sz val="14"/>
        <rFont val="Arial"/>
        <family val="2"/>
        <charset val="238"/>
      </rPr>
      <t xml:space="preserve">                                                                (rd.01-rd.24)   </t>
    </r>
  </si>
  <si>
    <t>ANEXA NR.1</t>
  </si>
  <si>
    <t>4093/20.03.2025</t>
  </si>
  <si>
    <t>la Hotărârea nr.247 /26.06.2025</t>
  </si>
  <si>
    <t>8471/25.06.2025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</si>
</sst>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\(#,##0.0\)"/>
    <numFmt numFmtId="165" formatCode="#,##0.0"/>
    <numFmt numFmtId="166" formatCode="0.0"/>
  </numFmts>
  <fonts count="49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Tahom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u/>
      <sz val="14"/>
      <name val="Arial"/>
      <family val="2"/>
      <charset val="238"/>
    </font>
    <font>
      <sz val="14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4"/>
      <name val="Arial"/>
      <family val="2"/>
      <charset val="238"/>
    </font>
    <font>
      <sz val="14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i/>
      <sz val="14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i/>
      <sz val="14"/>
      <name val="Arial"/>
      <family val="2"/>
      <charset val="238"/>
    </font>
    <font>
      <b/>
      <vertAlign val="superscript"/>
      <sz val="14"/>
      <name val="Arial"/>
      <family val="2"/>
      <charset val="238"/>
    </font>
    <font>
      <sz val="8"/>
      <name val="Arial"/>
      <family val="2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sz val="14"/>
      <color indexed="10"/>
      <name val="Arial"/>
      <family val="2"/>
      <charset val="238"/>
    </font>
    <font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i/>
      <sz val="14"/>
      <color indexed="8"/>
      <name val="Arial"/>
      <family val="2"/>
      <charset val="238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i/>
      <sz val="16"/>
      <name val="Arial"/>
      <family val="2"/>
    </font>
    <font>
      <b/>
      <i/>
      <sz val="14"/>
      <name val="Arial"/>
      <family val="2"/>
    </font>
    <font>
      <b/>
      <i/>
      <sz val="14"/>
      <color indexed="8"/>
      <name val="Arial"/>
      <family val="2"/>
    </font>
    <font>
      <i/>
      <sz val="14"/>
      <name val="Arial"/>
      <family val="2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i/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i/>
      <sz val="14"/>
      <color indexed="8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i/>
      <sz val="14"/>
      <color theme="1"/>
      <name val="Arial"/>
      <family val="2"/>
      <charset val="238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i/>
      <sz val="14"/>
      <color theme="1"/>
      <name val="Arial"/>
      <family val="2"/>
    </font>
    <font>
      <b/>
      <i/>
      <sz val="14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</borders>
  <cellStyleXfs count="2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5" fillId="0" borderId="0"/>
    <xf numFmtId="0" fontId="3" fillId="0" borderId="0"/>
    <xf numFmtId="0" fontId="4" fillId="0" borderId="1" applyNumberFormat="0" applyFill="0" applyAlignment="0" applyProtection="0"/>
  </cellStyleXfs>
  <cellXfs count="161">
    <xf numFmtId="0" fontId="0" fillId="0" borderId="0" xfId="0"/>
    <xf numFmtId="0" fontId="6" fillId="0" borderId="0" xfId="26" applyFont="1"/>
    <xf numFmtId="0" fontId="7" fillId="0" borderId="0" xfId="0" applyFont="1"/>
    <xf numFmtId="0" fontId="8" fillId="0" borderId="0" xfId="0" applyFont="1"/>
    <xf numFmtId="164" fontId="7" fillId="0" borderId="0" xfId="0" applyNumberFormat="1" applyFont="1" applyAlignment="1">
      <alignment horizontal="left"/>
    </xf>
    <xf numFmtId="0" fontId="10" fillId="0" borderId="0" xfId="0" applyFont="1"/>
    <xf numFmtId="0" fontId="12" fillId="0" borderId="0" xfId="0" applyFont="1"/>
    <xf numFmtId="0" fontId="11" fillId="0" borderId="0" xfId="0" applyFont="1"/>
    <xf numFmtId="164" fontId="11" fillId="0" borderId="0" xfId="0" applyNumberFormat="1" applyFont="1" applyAlignment="1">
      <alignment horizontal="left"/>
    </xf>
    <xf numFmtId="4" fontId="9" fillId="0" borderId="2" xfId="0" applyNumberFormat="1" applyFont="1" applyBorder="1" applyAlignment="1">
      <alignment horizontal="right"/>
    </xf>
    <xf numFmtId="4" fontId="14" fillId="0" borderId="2" xfId="0" applyNumberFormat="1" applyFont="1" applyBorder="1" applyAlignment="1">
      <alignment horizontal="right"/>
    </xf>
    <xf numFmtId="0" fontId="13" fillId="0" borderId="0" xfId="0" applyFont="1"/>
    <xf numFmtId="164" fontId="15" fillId="0" borderId="2" xfId="0" applyNumberFormat="1" applyFont="1" applyBorder="1" applyAlignment="1">
      <alignment horizontal="left" indent="1"/>
    </xf>
    <xf numFmtId="0" fontId="15" fillId="0" borderId="0" xfId="0" applyFont="1"/>
    <xf numFmtId="164" fontId="13" fillId="0" borderId="2" xfId="0" applyNumberFormat="1" applyFont="1" applyBorder="1" applyAlignment="1">
      <alignment horizontal="left" wrapText="1"/>
    </xf>
    <xf numFmtId="164" fontId="7" fillId="0" borderId="2" xfId="0" applyNumberFormat="1" applyFont="1" applyBorder="1" applyAlignment="1">
      <alignment horizontal="left" indent="1"/>
    </xf>
    <xf numFmtId="4" fontId="8" fillId="0" borderId="2" xfId="0" applyNumberFormat="1" applyFont="1" applyBorder="1" applyAlignment="1">
      <alignment horizontal="right"/>
    </xf>
    <xf numFmtId="164" fontId="7" fillId="0" borderId="2" xfId="0" applyNumberFormat="1" applyFont="1" applyBorder="1" applyAlignment="1">
      <alignment horizontal="left" indent="2"/>
    </xf>
    <xf numFmtId="49" fontId="15" fillId="0" borderId="2" xfId="0" applyNumberFormat="1" applyFont="1" applyBorder="1" applyAlignment="1">
      <alignment horizontal="left" indent="1"/>
    </xf>
    <xf numFmtId="164" fontId="15" fillId="0" borderId="2" xfId="0" applyNumberFormat="1" applyFont="1" applyBorder="1" applyAlignment="1">
      <alignment horizontal="left"/>
    </xf>
    <xf numFmtId="49" fontId="7" fillId="0" borderId="2" xfId="0" applyNumberFormat="1" applyFont="1" applyBorder="1" applyAlignment="1">
      <alignment horizontal="left" indent="1"/>
    </xf>
    <xf numFmtId="0" fontId="7" fillId="0" borderId="2" xfId="0" applyFont="1" applyBorder="1" applyAlignment="1">
      <alignment horizontal="left" wrapText="1" indent="2"/>
    </xf>
    <xf numFmtId="0" fontId="7" fillId="0" borderId="2" xfId="0" applyFont="1" applyBorder="1" applyAlignment="1">
      <alignment horizontal="left" wrapText="1"/>
    </xf>
    <xf numFmtId="164" fontId="10" fillId="0" borderId="2" xfId="0" applyNumberFormat="1" applyFont="1" applyBorder="1" applyAlignment="1">
      <alignment horizontal="left" wrapText="1"/>
    </xf>
    <xf numFmtId="164" fontId="10" fillId="0" borderId="2" xfId="0" applyNumberFormat="1" applyFont="1" applyBorder="1" applyAlignment="1">
      <alignment horizontal="left" vertical="center" wrapText="1"/>
    </xf>
    <xf numFmtId="164" fontId="15" fillId="0" borderId="2" xfId="0" applyNumberFormat="1" applyFont="1" applyBorder="1" applyAlignment="1">
      <alignment horizontal="left" wrapText="1"/>
    </xf>
    <xf numFmtId="165" fontId="8" fillId="0" borderId="0" xfId="0" applyNumberFormat="1" applyFont="1"/>
    <xf numFmtId="0" fontId="18" fillId="0" borderId="0" xfId="0" applyFont="1"/>
    <xf numFmtId="4" fontId="20" fillId="0" borderId="2" xfId="0" applyNumberFormat="1" applyFont="1" applyBorder="1" applyAlignment="1">
      <alignment horizontal="right"/>
    </xf>
    <xf numFmtId="4" fontId="18" fillId="0" borderId="2" xfId="0" applyNumberFormat="1" applyFont="1" applyBorder="1" applyAlignment="1">
      <alignment horizontal="right"/>
    </xf>
    <xf numFmtId="4" fontId="19" fillId="0" borderId="2" xfId="0" applyNumberFormat="1" applyFont="1" applyBorder="1" applyAlignment="1">
      <alignment horizontal="right"/>
    </xf>
    <xf numFmtId="164" fontId="10" fillId="0" borderId="0" xfId="0" applyNumberFormat="1" applyFont="1" applyAlignment="1">
      <alignment horizontal="center"/>
    </xf>
    <xf numFmtId="0" fontId="21" fillId="0" borderId="0" xfId="0" applyFont="1"/>
    <xf numFmtId="0" fontId="22" fillId="0" borderId="0" xfId="0" applyFont="1"/>
    <xf numFmtId="164" fontId="23" fillId="0" borderId="2" xfId="0" applyNumberFormat="1" applyFont="1" applyBorder="1" applyAlignment="1">
      <alignment horizontal="left" indent="1"/>
    </xf>
    <xf numFmtId="4" fontId="23" fillId="0" borderId="2" xfId="0" applyNumberFormat="1" applyFont="1" applyBorder="1" applyAlignment="1">
      <alignment horizontal="right"/>
    </xf>
    <xf numFmtId="0" fontId="23" fillId="0" borderId="0" xfId="26" applyFont="1"/>
    <xf numFmtId="164" fontId="23" fillId="0" borderId="0" xfId="0" applyNumberFormat="1" applyFont="1" applyAlignment="1">
      <alignment horizontal="left"/>
    </xf>
    <xf numFmtId="0" fontId="23" fillId="0" borderId="0" xfId="0" applyFont="1"/>
    <xf numFmtId="0" fontId="24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/>
    <xf numFmtId="164" fontId="24" fillId="0" borderId="3" xfId="0" applyNumberFormat="1" applyFont="1" applyBorder="1" applyAlignment="1">
      <alignment horizontal="left"/>
    </xf>
    <xf numFmtId="164" fontId="23" fillId="0" borderId="3" xfId="0" applyNumberFormat="1" applyFont="1" applyBorder="1" applyAlignment="1">
      <alignment horizontal="left" indent="1"/>
    </xf>
    <xf numFmtId="4" fontId="24" fillId="0" borderId="3" xfId="0" applyNumberFormat="1" applyFont="1" applyBorder="1" applyAlignment="1">
      <alignment horizontal="right"/>
    </xf>
    <xf numFmtId="164" fontId="23" fillId="0" borderId="3" xfId="0" applyNumberFormat="1" applyFont="1" applyBorder="1" applyAlignment="1">
      <alignment horizontal="left"/>
    </xf>
    <xf numFmtId="4" fontId="24" fillId="0" borderId="2" xfId="0" applyNumberFormat="1" applyFont="1" applyBorder="1" applyAlignment="1">
      <alignment horizontal="right"/>
    </xf>
    <xf numFmtId="164" fontId="25" fillId="0" borderId="2" xfId="0" applyNumberFormat="1" applyFont="1" applyBorder="1"/>
    <xf numFmtId="164" fontId="25" fillId="0" borderId="2" xfId="0" applyNumberFormat="1" applyFont="1" applyBorder="1" applyAlignment="1">
      <alignment horizontal="left" indent="1"/>
    </xf>
    <xf numFmtId="4" fontId="25" fillId="0" borderId="2" xfId="0" applyNumberFormat="1" applyFont="1" applyBorder="1" applyAlignment="1">
      <alignment horizontal="right"/>
    </xf>
    <xf numFmtId="164" fontId="26" fillId="0" borderId="2" xfId="0" applyNumberFormat="1" applyFont="1" applyBorder="1" applyAlignment="1">
      <alignment horizontal="left" indent="1"/>
    </xf>
    <xf numFmtId="164" fontId="25" fillId="0" borderId="2" xfId="0" applyNumberFormat="1" applyFont="1" applyBorder="1" applyAlignment="1">
      <alignment horizontal="left" wrapText="1"/>
    </xf>
    <xf numFmtId="164" fontId="23" fillId="0" borderId="2" xfId="0" applyNumberFormat="1" applyFont="1" applyBorder="1" applyAlignment="1">
      <alignment horizontal="left" indent="2"/>
    </xf>
    <xf numFmtId="164" fontId="23" fillId="0" borderId="2" xfId="0" applyNumberFormat="1" applyFont="1" applyBorder="1" applyAlignment="1">
      <alignment horizontal="left" wrapText="1" indent="2"/>
    </xf>
    <xf numFmtId="164" fontId="24" fillId="0" borderId="2" xfId="0" applyNumberFormat="1" applyFont="1" applyBorder="1"/>
    <xf numFmtId="164" fontId="24" fillId="0" borderId="2" xfId="0" applyNumberFormat="1" applyFont="1" applyBorder="1" applyAlignment="1">
      <alignment horizontal="left" indent="1"/>
    </xf>
    <xf numFmtId="164" fontId="25" fillId="0" borderId="2" xfId="0" applyNumberFormat="1" applyFont="1" applyBorder="1" applyAlignment="1">
      <alignment horizontal="left"/>
    </xf>
    <xf numFmtId="49" fontId="26" fillId="0" borderId="2" xfId="0" applyNumberFormat="1" applyFont="1" applyBorder="1" applyAlignment="1">
      <alignment horizontal="left" indent="1"/>
    </xf>
    <xf numFmtId="164" fontId="26" fillId="0" borderId="2" xfId="0" applyNumberFormat="1" applyFont="1" applyBorder="1" applyAlignment="1">
      <alignment horizontal="left"/>
    </xf>
    <xf numFmtId="49" fontId="23" fillId="0" borderId="2" xfId="0" applyNumberFormat="1" applyFont="1" applyBorder="1" applyAlignment="1">
      <alignment horizontal="left" indent="1"/>
    </xf>
    <xf numFmtId="3" fontId="23" fillId="0" borderId="2" xfId="0" applyNumberFormat="1" applyFont="1" applyBorder="1" applyAlignment="1">
      <alignment horizontal="left" indent="1"/>
    </xf>
    <xf numFmtId="164" fontId="23" fillId="0" borderId="2" xfId="0" applyNumberFormat="1" applyFont="1" applyBorder="1" applyAlignment="1">
      <alignment horizontal="left"/>
    </xf>
    <xf numFmtId="165" fontId="23" fillId="0" borderId="0" xfId="0" applyNumberFormat="1" applyFont="1"/>
    <xf numFmtId="164" fontId="15" fillId="0" borderId="0" xfId="0" applyNumberFormat="1" applyFont="1" applyAlignment="1">
      <alignment horizontal="left" wrapText="1"/>
    </xf>
    <xf numFmtId="164" fontId="7" fillId="0" borderId="0" xfId="0" applyNumberFormat="1" applyFont="1" applyAlignment="1">
      <alignment horizontal="left" indent="1"/>
    </xf>
    <xf numFmtId="4" fontId="23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4" fontId="18" fillId="0" borderId="0" xfId="0" applyNumberFormat="1" applyFont="1" applyAlignment="1">
      <alignment horizontal="right"/>
    </xf>
    <xf numFmtId="0" fontId="29" fillId="0" borderId="0" xfId="0" applyFont="1" applyAlignment="1">
      <alignment vertical="top"/>
    </xf>
    <xf numFmtId="164" fontId="28" fillId="0" borderId="4" xfId="0" applyNumberFormat="1" applyFont="1" applyBorder="1" applyAlignment="1">
      <alignment horizontal="center"/>
    </xf>
    <xf numFmtId="164" fontId="28" fillId="0" borderId="5" xfId="0" applyNumberFormat="1" applyFont="1" applyBorder="1" applyAlignment="1">
      <alignment horizontal="center"/>
    </xf>
    <xf numFmtId="1" fontId="28" fillId="0" borderId="5" xfId="0" applyNumberFormat="1" applyFont="1" applyBorder="1" applyAlignment="1">
      <alignment horizontal="center"/>
    </xf>
    <xf numFmtId="166" fontId="28" fillId="0" borderId="5" xfId="0" applyNumberFormat="1" applyFont="1" applyBorder="1" applyAlignment="1">
      <alignment horizontal="center"/>
    </xf>
    <xf numFmtId="166" fontId="28" fillId="0" borderId="6" xfId="0" applyNumberFormat="1" applyFont="1" applyBorder="1" applyAlignment="1">
      <alignment horizontal="center"/>
    </xf>
    <xf numFmtId="0" fontId="27" fillId="0" borderId="0" xfId="0" applyFont="1"/>
    <xf numFmtId="0" fontId="28" fillId="0" borderId="0" xfId="0" applyFont="1"/>
    <xf numFmtId="0" fontId="30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164" fontId="8" fillId="0" borderId="3" xfId="0" applyNumberFormat="1" applyFont="1" applyBorder="1" applyAlignment="1">
      <alignment horizontal="left"/>
    </xf>
    <xf numFmtId="0" fontId="33" fillId="0" borderId="0" xfId="0" applyFont="1"/>
    <xf numFmtId="0" fontId="34" fillId="0" borderId="0" xfId="0" applyFont="1" applyAlignment="1">
      <alignment horizontal="right"/>
    </xf>
    <xf numFmtId="0" fontId="34" fillId="0" borderId="0" xfId="0" applyFont="1" applyAlignment="1">
      <alignment horizontal="center"/>
    </xf>
    <xf numFmtId="1" fontId="34" fillId="0" borderId="5" xfId="0" applyNumberFormat="1" applyFont="1" applyBorder="1" applyAlignment="1">
      <alignment horizontal="center"/>
    </xf>
    <xf numFmtId="4" fontId="34" fillId="0" borderId="3" xfId="0" applyNumberFormat="1" applyFont="1" applyBorder="1" applyAlignment="1">
      <alignment horizontal="right"/>
    </xf>
    <xf numFmtId="4" fontId="35" fillId="0" borderId="2" xfId="0" applyNumberFormat="1" applyFont="1" applyBorder="1" applyAlignment="1">
      <alignment horizontal="right"/>
    </xf>
    <xf numFmtId="4" fontId="36" fillId="0" borderId="2" xfId="0" applyNumberFormat="1" applyFont="1" applyBorder="1" applyAlignment="1">
      <alignment horizontal="right"/>
    </xf>
    <xf numFmtId="4" fontId="33" fillId="0" borderId="2" xfId="0" applyNumberFormat="1" applyFont="1" applyBorder="1" applyAlignment="1">
      <alignment horizontal="right"/>
    </xf>
    <xf numFmtId="4" fontId="34" fillId="0" borderId="2" xfId="0" applyNumberFormat="1" applyFont="1" applyBorder="1" applyAlignment="1">
      <alignment horizontal="right"/>
    </xf>
    <xf numFmtId="4" fontId="33" fillId="0" borderId="0" xfId="0" applyNumberFormat="1" applyFont="1" applyAlignment="1">
      <alignment horizontal="right"/>
    </xf>
    <xf numFmtId="165" fontId="33" fillId="0" borderId="0" xfId="0" applyNumberFormat="1" applyFont="1"/>
    <xf numFmtId="0" fontId="34" fillId="0" borderId="0" xfId="0" applyFont="1"/>
    <xf numFmtId="4" fontId="7" fillId="0" borderId="2" xfId="0" applyNumberFormat="1" applyFont="1" applyBorder="1" applyAlignment="1">
      <alignment horizontal="right"/>
    </xf>
    <xf numFmtId="4" fontId="15" fillId="0" borderId="2" xfId="0" applyNumberFormat="1" applyFont="1" applyBorder="1" applyAlignment="1">
      <alignment horizontal="right"/>
    </xf>
    <xf numFmtId="164" fontId="13" fillId="0" borderId="2" xfId="0" applyNumberFormat="1" applyFont="1" applyBorder="1"/>
    <xf numFmtId="164" fontId="13" fillId="0" borderId="2" xfId="0" applyNumberFormat="1" applyFont="1" applyBorder="1" applyAlignment="1">
      <alignment horizontal="left" indent="1"/>
    </xf>
    <xf numFmtId="4" fontId="13" fillId="0" borderId="2" xfId="0" applyNumberFormat="1" applyFont="1" applyBorder="1" applyAlignment="1">
      <alignment horizontal="right"/>
    </xf>
    <xf numFmtId="164" fontId="23" fillId="0" borderId="2" xfId="0" applyNumberFormat="1" applyFont="1" applyBorder="1" applyAlignment="1">
      <alignment wrapText="1"/>
    </xf>
    <xf numFmtId="4" fontId="39" fillId="0" borderId="2" xfId="0" applyNumberFormat="1" applyFont="1" applyBorder="1" applyAlignment="1">
      <alignment horizontal="right"/>
    </xf>
    <xf numFmtId="0" fontId="39" fillId="0" borderId="0" xfId="0" applyFont="1"/>
    <xf numFmtId="0" fontId="37" fillId="0" borderId="0" xfId="0" applyFont="1" applyAlignment="1">
      <alignment horizontal="center"/>
    </xf>
    <xf numFmtId="4" fontId="37" fillId="0" borderId="3" xfId="0" applyNumberFormat="1" applyFont="1" applyBorder="1" applyAlignment="1">
      <alignment horizontal="right"/>
    </xf>
    <xf numFmtId="4" fontId="38" fillId="0" borderId="2" xfId="0" applyNumberFormat="1" applyFont="1" applyBorder="1" applyAlignment="1">
      <alignment horizontal="right"/>
    </xf>
    <xf numFmtId="4" fontId="40" fillId="0" borderId="2" xfId="0" applyNumberFormat="1" applyFont="1" applyBorder="1" applyAlignment="1">
      <alignment horizontal="right"/>
    </xf>
    <xf numFmtId="4" fontId="37" fillId="0" borderId="2" xfId="0" applyNumberFormat="1" applyFont="1" applyBorder="1" applyAlignment="1">
      <alignment horizontal="right"/>
    </xf>
    <xf numFmtId="4" fontId="39" fillId="0" borderId="0" xfId="0" applyNumberFormat="1" applyFont="1" applyAlignment="1">
      <alignment horizontal="right"/>
    </xf>
    <xf numFmtId="165" fontId="39" fillId="0" borderId="0" xfId="0" applyNumberFormat="1" applyFont="1"/>
    <xf numFmtId="0" fontId="37" fillId="0" borderId="0" xfId="0" applyFont="1"/>
    <xf numFmtId="1" fontId="37" fillId="0" borderId="7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vertical="top" wrapText="1"/>
    </xf>
    <xf numFmtId="0" fontId="41" fillId="0" borderId="0" xfId="0" applyFont="1"/>
    <xf numFmtId="0" fontId="42" fillId="0" borderId="0" xfId="0" applyFont="1" applyAlignment="1">
      <alignment horizontal="right"/>
    </xf>
    <xf numFmtId="0" fontId="42" fillId="0" borderId="0" xfId="0" applyFont="1" applyAlignment="1">
      <alignment horizontal="center"/>
    </xf>
    <xf numFmtId="1" fontId="42" fillId="0" borderId="5" xfId="0" applyNumberFormat="1" applyFont="1" applyBorder="1" applyAlignment="1">
      <alignment horizontal="center"/>
    </xf>
    <xf numFmtId="4" fontId="42" fillId="0" borderId="3" xfId="0" applyNumberFormat="1" applyFont="1" applyBorder="1" applyAlignment="1">
      <alignment horizontal="right"/>
    </xf>
    <xf numFmtId="4" fontId="43" fillId="0" borderId="2" xfId="0" applyNumberFormat="1" applyFont="1" applyBorder="1" applyAlignment="1">
      <alignment horizontal="right"/>
    </xf>
    <xf numFmtId="4" fontId="44" fillId="0" borderId="2" xfId="0" applyNumberFormat="1" applyFont="1" applyBorder="1" applyAlignment="1">
      <alignment horizontal="right"/>
    </xf>
    <xf numFmtId="4" fontId="41" fillId="0" borderId="2" xfId="0" applyNumberFormat="1" applyFont="1" applyBorder="1" applyAlignment="1">
      <alignment horizontal="right"/>
    </xf>
    <xf numFmtId="4" fontId="42" fillId="0" borderId="2" xfId="0" applyNumberFormat="1" applyFont="1" applyBorder="1" applyAlignment="1">
      <alignment horizontal="right"/>
    </xf>
    <xf numFmtId="4" fontId="41" fillId="0" borderId="0" xfId="0" applyNumberFormat="1" applyFont="1" applyAlignment="1">
      <alignment horizontal="right"/>
    </xf>
    <xf numFmtId="165" fontId="41" fillId="0" borderId="0" xfId="0" applyNumberFormat="1" applyFont="1"/>
    <xf numFmtId="0" fontId="42" fillId="0" borderId="0" xfId="0" applyFont="1"/>
    <xf numFmtId="4" fontId="41" fillId="20" borderId="2" xfId="0" applyNumberFormat="1" applyFont="1" applyFill="1" applyBorder="1" applyAlignment="1">
      <alignment horizontal="right"/>
    </xf>
    <xf numFmtId="4" fontId="47" fillId="20" borderId="2" xfId="0" applyNumberFormat="1" applyFont="1" applyFill="1" applyBorder="1" applyAlignment="1">
      <alignment horizontal="right"/>
    </xf>
    <xf numFmtId="4" fontId="45" fillId="20" borderId="2" xfId="0" applyNumberFormat="1" applyFont="1" applyFill="1" applyBorder="1" applyAlignment="1">
      <alignment horizontal="right"/>
    </xf>
    <xf numFmtId="4" fontId="46" fillId="20" borderId="2" xfId="0" applyNumberFormat="1" applyFont="1" applyFill="1" applyBorder="1" applyAlignment="1">
      <alignment horizontal="right"/>
    </xf>
    <xf numFmtId="0" fontId="45" fillId="20" borderId="0" xfId="0" applyFont="1" applyFill="1"/>
    <xf numFmtId="0" fontId="46" fillId="20" borderId="0" xfId="0" applyFont="1" applyFill="1" applyAlignment="1">
      <alignment horizontal="center"/>
    </xf>
    <xf numFmtId="1" fontId="46" fillId="20" borderId="5" xfId="0" applyNumberFormat="1" applyFont="1" applyFill="1" applyBorder="1" applyAlignment="1">
      <alignment horizontal="center"/>
    </xf>
    <xf numFmtId="4" fontId="46" fillId="20" borderId="3" xfId="0" applyNumberFormat="1" applyFont="1" applyFill="1" applyBorder="1" applyAlignment="1">
      <alignment horizontal="right"/>
    </xf>
    <xf numFmtId="4" fontId="48" fillId="20" borderId="2" xfId="0" applyNumberFormat="1" applyFont="1" applyFill="1" applyBorder="1" applyAlignment="1">
      <alignment horizontal="right"/>
    </xf>
    <xf numFmtId="4" fontId="45" fillId="20" borderId="0" xfId="0" applyNumberFormat="1" applyFont="1" applyFill="1" applyAlignment="1">
      <alignment horizontal="right"/>
    </xf>
    <xf numFmtId="165" fontId="45" fillId="20" borderId="0" xfId="0" applyNumberFormat="1" applyFont="1" applyFill="1"/>
    <xf numFmtId="0" fontId="46" fillId="20" borderId="0" xfId="0" applyFont="1" applyFill="1"/>
    <xf numFmtId="164" fontId="45" fillId="20" borderId="0" xfId="0" applyNumberFormat="1" applyFont="1" applyFill="1" applyAlignment="1">
      <alignment horizontal="left"/>
    </xf>
    <xf numFmtId="0" fontId="8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43" fillId="0" borderId="0" xfId="0" applyFont="1" applyAlignment="1">
      <alignment horizontal="right" vertical="center"/>
    </xf>
    <xf numFmtId="0" fontId="41" fillId="0" borderId="0" xfId="0" applyFont="1" applyAlignment="1">
      <alignment horizontal="right" vertical="center"/>
    </xf>
    <xf numFmtId="0" fontId="24" fillId="0" borderId="0" xfId="0" applyFont="1" applyAlignment="1">
      <alignment horizontal="right"/>
    </xf>
    <xf numFmtId="164" fontId="24" fillId="0" borderId="8" xfId="0" applyNumberFormat="1" applyFont="1" applyBorder="1" applyAlignment="1">
      <alignment horizontal="center" vertical="center" wrapText="1"/>
    </xf>
    <xf numFmtId="164" fontId="46" fillId="20" borderId="8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4" fillId="0" borderId="9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164" fontId="42" fillId="0" borderId="8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/>
    </xf>
    <xf numFmtId="164" fontId="24" fillId="0" borderId="12" xfId="0" applyNumberFormat="1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</cellXfs>
  <cellStyles count="2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Normal" xfId="0" builtinId="0"/>
    <cellStyle name="Normal 2" xfId="25" xr:uid="{134CFA4D-E5D0-404E-9776-2C3C4B9DAF76}"/>
    <cellStyle name="Normal_Machete buget 99" xfId="26" xr:uid="{EA79FFF5-880C-4BEC-AAF5-7CA03FA1B2F4}"/>
    <cellStyle name="Total" xfId="2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DB736-1A27-415A-929B-0968AD3B00C1}">
  <dimension ref="A1:V293"/>
  <sheetViews>
    <sheetView tabSelected="1" view="pageBreakPreview" zoomScale="70" zoomScaleNormal="70" zoomScaleSheetLayoutView="70" workbookViewId="0">
      <selection activeCell="G3" sqref="G3:K3"/>
    </sheetView>
  </sheetViews>
  <sheetFormatPr defaultRowHeight="18" x14ac:dyDescent="0.25"/>
  <cols>
    <col min="1" max="1" width="70.28515625" style="2" customWidth="1"/>
    <col min="2" max="2" width="8" style="2" customWidth="1"/>
    <col min="3" max="3" width="19.7109375" style="127" customWidth="1"/>
    <col min="4" max="4" width="22.140625" style="127" customWidth="1"/>
    <col min="5" max="5" width="10.85546875" style="38" hidden="1" customWidth="1"/>
    <col min="6" max="6" width="21" style="100" customWidth="1"/>
    <col min="7" max="7" width="21.7109375" style="81" customWidth="1"/>
    <col min="8" max="8" width="22" style="111" customWidth="1"/>
    <col min="9" max="9" width="20.7109375" style="3" customWidth="1"/>
    <col min="10" max="10" width="17.7109375" style="38" customWidth="1"/>
    <col min="11" max="11" width="22.42578125" style="27" customWidth="1"/>
    <col min="12" max="16384" width="9.140625" style="2"/>
  </cols>
  <sheetData>
    <row r="1" spans="1:22" ht="18.75" customHeight="1" x14ac:dyDescent="0.25">
      <c r="A1" s="1"/>
      <c r="J1" s="143" t="s">
        <v>181</v>
      </c>
      <c r="K1" s="144"/>
    </row>
    <row r="2" spans="1:22" ht="18" customHeight="1" x14ac:dyDescent="0.25">
      <c r="A2" s="36"/>
      <c r="B2" s="37"/>
      <c r="D2" s="135"/>
      <c r="E2" s="37"/>
      <c r="I2" s="145" t="s">
        <v>183</v>
      </c>
      <c r="J2" s="145"/>
      <c r="K2" s="146"/>
      <c r="L2" s="5"/>
      <c r="P2" s="5"/>
      <c r="R2" s="4"/>
      <c r="V2" s="4"/>
    </row>
    <row r="3" spans="1:22" s="7" customFormat="1" ht="18" customHeight="1" x14ac:dyDescent="0.25">
      <c r="A3" s="36"/>
      <c r="B3" s="37"/>
      <c r="C3" s="127"/>
      <c r="D3" s="135"/>
      <c r="E3" s="37"/>
      <c r="F3" s="100"/>
      <c r="G3" s="143"/>
      <c r="H3" s="147"/>
      <c r="I3" s="147"/>
      <c r="J3" s="147"/>
      <c r="K3" s="147"/>
      <c r="L3" s="6"/>
      <c r="P3" s="6"/>
      <c r="R3" s="8"/>
      <c r="V3" s="8"/>
    </row>
    <row r="4" spans="1:22" s="7" customFormat="1" ht="18" customHeight="1" x14ac:dyDescent="0.25">
      <c r="A4" s="36"/>
      <c r="B4" s="37"/>
      <c r="C4" s="127"/>
      <c r="D4" s="135"/>
      <c r="E4" s="37"/>
      <c r="F4" s="100"/>
      <c r="G4" s="82"/>
      <c r="H4" s="112"/>
      <c r="I4" s="39"/>
      <c r="J4" s="39"/>
      <c r="K4" s="39"/>
      <c r="L4" s="6"/>
      <c r="P4" s="6"/>
      <c r="R4" s="8"/>
      <c r="V4" s="8"/>
    </row>
    <row r="5" spans="1:22" ht="18" customHeight="1" x14ac:dyDescent="0.25">
      <c r="A5" s="150" t="s">
        <v>166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</row>
    <row r="6" spans="1:22" ht="18" customHeight="1" x14ac:dyDescent="0.25">
      <c r="A6" s="151" t="s">
        <v>177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</row>
    <row r="7" spans="1:22" ht="18" customHeight="1" x14ac:dyDescent="0.25">
      <c r="A7" s="40"/>
      <c r="B7" s="41"/>
      <c r="C7" s="128"/>
      <c r="D7" s="128"/>
      <c r="E7" s="40"/>
      <c r="F7" s="101"/>
      <c r="G7" s="83"/>
      <c r="H7" s="113"/>
      <c r="I7" s="40"/>
      <c r="J7" s="40"/>
      <c r="K7" s="40"/>
    </row>
    <row r="8" spans="1:22" ht="18" customHeight="1" thickBot="1" x14ac:dyDescent="0.3">
      <c r="A8" s="42"/>
      <c r="B8" s="38"/>
      <c r="I8" s="38"/>
      <c r="K8" s="76" t="s">
        <v>0</v>
      </c>
    </row>
    <row r="9" spans="1:22" ht="40.5" customHeight="1" thickTop="1" thickBot="1" x14ac:dyDescent="0.3">
      <c r="A9" s="156" t="s">
        <v>1</v>
      </c>
      <c r="B9" s="148" t="s">
        <v>2</v>
      </c>
      <c r="C9" s="149" t="s">
        <v>3</v>
      </c>
      <c r="D9" s="149" t="s">
        <v>164</v>
      </c>
      <c r="E9" s="157"/>
      <c r="F9" s="158" t="s">
        <v>165</v>
      </c>
      <c r="G9" s="152" t="s">
        <v>163</v>
      </c>
      <c r="H9" s="155" t="s">
        <v>4</v>
      </c>
      <c r="I9" s="148" t="s">
        <v>5</v>
      </c>
      <c r="J9" s="148" t="s">
        <v>6</v>
      </c>
      <c r="K9" s="148" t="s">
        <v>7</v>
      </c>
    </row>
    <row r="10" spans="1:22" ht="12" customHeight="1" thickTop="1" thickBot="1" x14ac:dyDescent="0.3">
      <c r="A10" s="156"/>
      <c r="B10" s="148"/>
      <c r="C10" s="149"/>
      <c r="D10" s="149"/>
      <c r="E10" s="157"/>
      <c r="F10" s="159"/>
      <c r="G10" s="153"/>
      <c r="H10" s="155"/>
      <c r="I10" s="148"/>
      <c r="J10" s="148" t="s">
        <v>8</v>
      </c>
      <c r="K10" s="148"/>
    </row>
    <row r="11" spans="1:22" ht="12" customHeight="1" thickTop="1" thickBot="1" x14ac:dyDescent="0.3">
      <c r="A11" s="156"/>
      <c r="B11" s="148"/>
      <c r="C11" s="149"/>
      <c r="D11" s="149"/>
      <c r="E11" s="157"/>
      <c r="F11" s="159"/>
      <c r="G11" s="153"/>
      <c r="H11" s="155"/>
      <c r="I11" s="148"/>
      <c r="J11" s="148" t="s">
        <v>9</v>
      </c>
      <c r="K11" s="148"/>
    </row>
    <row r="12" spans="1:22" ht="2.25" customHeight="1" thickTop="1" thickBot="1" x14ac:dyDescent="0.3">
      <c r="A12" s="156"/>
      <c r="B12" s="148"/>
      <c r="C12" s="149"/>
      <c r="D12" s="149"/>
      <c r="E12" s="157"/>
      <c r="F12" s="159"/>
      <c r="G12" s="153"/>
      <c r="H12" s="155"/>
      <c r="I12" s="148"/>
      <c r="J12" s="148" t="s">
        <v>10</v>
      </c>
      <c r="K12" s="148"/>
    </row>
    <row r="13" spans="1:22" ht="12" customHeight="1" thickTop="1" thickBot="1" x14ac:dyDescent="0.3">
      <c r="A13" s="156"/>
      <c r="B13" s="148"/>
      <c r="C13" s="149"/>
      <c r="D13" s="149"/>
      <c r="E13" s="157"/>
      <c r="F13" s="159"/>
      <c r="G13" s="153"/>
      <c r="H13" s="155"/>
      <c r="I13" s="148"/>
      <c r="J13" s="148"/>
      <c r="K13" s="148"/>
    </row>
    <row r="14" spans="1:22" ht="12" customHeight="1" thickTop="1" thickBot="1" x14ac:dyDescent="0.3">
      <c r="A14" s="156"/>
      <c r="B14" s="148"/>
      <c r="C14" s="149"/>
      <c r="D14" s="149"/>
      <c r="E14" s="157"/>
      <c r="F14" s="159"/>
      <c r="G14" s="153"/>
      <c r="H14" s="155"/>
      <c r="I14" s="148"/>
      <c r="J14" s="148"/>
      <c r="K14" s="148"/>
    </row>
    <row r="15" spans="1:22" ht="56.25" customHeight="1" thickTop="1" thickBot="1" x14ac:dyDescent="0.3">
      <c r="A15" s="156"/>
      <c r="B15" s="148"/>
      <c r="C15" s="149"/>
      <c r="D15" s="149"/>
      <c r="E15" s="157"/>
      <c r="F15" s="159"/>
      <c r="G15" s="153"/>
      <c r="H15" s="155"/>
      <c r="I15" s="148"/>
      <c r="J15" s="148"/>
      <c r="K15" s="148"/>
    </row>
    <row r="16" spans="1:22" ht="12.75" customHeight="1" thickTop="1" thickBot="1" x14ac:dyDescent="0.3">
      <c r="A16" s="156"/>
      <c r="B16" s="148"/>
      <c r="C16" s="149"/>
      <c r="D16" s="149"/>
      <c r="E16" s="157"/>
      <c r="F16" s="159"/>
      <c r="G16" s="153"/>
      <c r="H16" s="155"/>
      <c r="I16" s="148"/>
      <c r="J16" s="148"/>
      <c r="K16" s="148"/>
    </row>
    <row r="17" spans="1:11" ht="12.75" hidden="1" customHeight="1" thickTop="1" thickBot="1" x14ac:dyDescent="0.3">
      <c r="A17" s="156"/>
      <c r="B17" s="148"/>
      <c r="C17" s="149"/>
      <c r="D17" s="149"/>
      <c r="E17" s="157"/>
      <c r="F17" s="160"/>
      <c r="G17" s="154"/>
      <c r="H17" s="155"/>
      <c r="I17" s="148"/>
      <c r="J17" s="148"/>
      <c r="K17" s="148"/>
    </row>
    <row r="18" spans="1:11" s="75" customFormat="1" ht="20.25" customHeight="1" thickTop="1" thickBot="1" x14ac:dyDescent="0.3">
      <c r="A18" s="70" t="s">
        <v>11</v>
      </c>
      <c r="B18" s="71" t="s">
        <v>12</v>
      </c>
      <c r="C18" s="129">
        <v>1</v>
      </c>
      <c r="D18" s="129">
        <v>2</v>
      </c>
      <c r="E18" s="72">
        <v>3</v>
      </c>
      <c r="F18" s="109">
        <v>3</v>
      </c>
      <c r="G18" s="84">
        <v>4</v>
      </c>
      <c r="H18" s="114">
        <v>5</v>
      </c>
      <c r="I18" s="73" t="s">
        <v>13</v>
      </c>
      <c r="J18" s="72">
        <v>7</v>
      </c>
      <c r="K18" s="74" t="s">
        <v>14</v>
      </c>
    </row>
    <row r="19" spans="1:11" ht="18" customHeight="1" x14ac:dyDescent="0.25">
      <c r="A19" s="43" t="s">
        <v>157</v>
      </c>
      <c r="B19" s="44" t="s">
        <v>15</v>
      </c>
      <c r="C19" s="130"/>
      <c r="D19" s="130"/>
      <c r="E19" s="45"/>
      <c r="F19" s="102"/>
      <c r="G19" s="85"/>
      <c r="H19" s="115"/>
      <c r="I19" s="45"/>
      <c r="J19" s="45"/>
      <c r="K19" s="45"/>
    </row>
    <row r="20" spans="1:11" ht="18" customHeight="1" x14ac:dyDescent="0.25">
      <c r="A20" s="80" t="s">
        <v>178</v>
      </c>
      <c r="B20" s="44"/>
      <c r="C20" s="130">
        <f t="shared" ref="C20:J23" si="0">SUM(C25+C105+C110+C115+C135)</f>
        <v>1462201</v>
      </c>
      <c r="D20" s="130">
        <f t="shared" si="0"/>
        <v>712875</v>
      </c>
      <c r="E20" s="85">
        <f t="shared" si="0"/>
        <v>0</v>
      </c>
      <c r="F20" s="102">
        <f t="shared" si="0"/>
        <v>0</v>
      </c>
      <c r="G20" s="85">
        <f t="shared" si="0"/>
        <v>35000</v>
      </c>
      <c r="H20" s="115">
        <f t="shared" si="0"/>
        <v>0</v>
      </c>
      <c r="I20" s="85">
        <f t="shared" si="0"/>
        <v>2210076</v>
      </c>
      <c r="J20" s="85">
        <f t="shared" si="0"/>
        <v>-126992</v>
      </c>
      <c r="K20" s="89">
        <f t="shared" ref="K20:K86" si="1">SUM(I20+J20)</f>
        <v>2083084</v>
      </c>
    </row>
    <row r="21" spans="1:11" ht="18" customHeight="1" x14ac:dyDescent="0.25">
      <c r="A21" s="80" t="s">
        <v>172</v>
      </c>
      <c r="B21" s="44"/>
      <c r="C21" s="130">
        <f>SUM(C26+C106+C111+C116+C136)</f>
        <v>1277679</v>
      </c>
      <c r="D21" s="130">
        <f t="shared" si="0"/>
        <v>714979</v>
      </c>
      <c r="E21" s="85">
        <f t="shared" si="0"/>
        <v>0</v>
      </c>
      <c r="F21" s="102">
        <f t="shared" si="0"/>
        <v>0</v>
      </c>
      <c r="G21" s="85">
        <f t="shared" si="0"/>
        <v>0</v>
      </c>
      <c r="H21" s="115">
        <f t="shared" si="0"/>
        <v>0</v>
      </c>
      <c r="I21" s="85">
        <f t="shared" si="0"/>
        <v>1992658</v>
      </c>
      <c r="J21" s="85">
        <f t="shared" si="0"/>
        <v>-135445</v>
      </c>
      <c r="K21" s="89">
        <f t="shared" si="1"/>
        <v>1857213</v>
      </c>
    </row>
    <row r="22" spans="1:11" ht="18" customHeight="1" x14ac:dyDescent="0.25">
      <c r="A22" s="80" t="s">
        <v>175</v>
      </c>
      <c r="B22" s="44"/>
      <c r="C22" s="130">
        <f>SUM(C27+C107+C112+C117+C137)</f>
        <v>1307591</v>
      </c>
      <c r="D22" s="130">
        <f t="shared" si="0"/>
        <v>719057</v>
      </c>
      <c r="E22" s="85">
        <f t="shared" si="0"/>
        <v>0</v>
      </c>
      <c r="F22" s="102">
        <f t="shared" si="0"/>
        <v>0</v>
      </c>
      <c r="G22" s="85">
        <f t="shared" si="0"/>
        <v>0</v>
      </c>
      <c r="H22" s="115">
        <f t="shared" si="0"/>
        <v>0</v>
      </c>
      <c r="I22" s="85">
        <f t="shared" si="0"/>
        <v>2026648</v>
      </c>
      <c r="J22" s="85">
        <f t="shared" si="0"/>
        <v>-135076</v>
      </c>
      <c r="K22" s="89">
        <f t="shared" si="1"/>
        <v>1891572</v>
      </c>
    </row>
    <row r="23" spans="1:11" ht="18" customHeight="1" x14ac:dyDescent="0.25">
      <c r="A23" s="80" t="s">
        <v>179</v>
      </c>
      <c r="B23" s="44"/>
      <c r="C23" s="130">
        <f t="shared" si="0"/>
        <v>1115927</v>
      </c>
      <c r="D23" s="130">
        <f t="shared" si="0"/>
        <v>723594</v>
      </c>
      <c r="E23" s="85">
        <f t="shared" si="0"/>
        <v>0</v>
      </c>
      <c r="F23" s="102">
        <f t="shared" si="0"/>
        <v>0</v>
      </c>
      <c r="G23" s="85">
        <f t="shared" si="0"/>
        <v>0</v>
      </c>
      <c r="H23" s="115">
        <f t="shared" si="0"/>
        <v>0</v>
      </c>
      <c r="I23" s="85">
        <f t="shared" si="0"/>
        <v>1839521</v>
      </c>
      <c r="J23" s="85">
        <f t="shared" si="0"/>
        <v>-134949</v>
      </c>
      <c r="K23" s="89">
        <f t="shared" si="1"/>
        <v>1704572</v>
      </c>
    </row>
    <row r="24" spans="1:11" s="11" customFormat="1" ht="18" customHeight="1" x14ac:dyDescent="0.3">
      <c r="A24" s="48" t="s">
        <v>158</v>
      </c>
      <c r="B24" s="49" t="s">
        <v>16</v>
      </c>
      <c r="C24" s="131"/>
      <c r="D24" s="131"/>
      <c r="E24" s="86"/>
      <c r="F24" s="103"/>
      <c r="G24" s="86"/>
      <c r="H24" s="116"/>
      <c r="I24" s="86"/>
      <c r="J24" s="86"/>
      <c r="K24" s="86"/>
    </row>
    <row r="25" spans="1:11" s="13" customFormat="1" ht="18" customHeight="1" x14ac:dyDescent="0.3">
      <c r="A25" s="80" t="s">
        <v>178</v>
      </c>
      <c r="B25" s="51"/>
      <c r="C25" s="131">
        <f>SUM(C30+C100)</f>
        <v>967094</v>
      </c>
      <c r="D25" s="124">
        <f t="shared" ref="D25:J25" si="2">SUM(D30+D100)</f>
        <v>395639</v>
      </c>
      <c r="E25" s="87">
        <f t="shared" si="2"/>
        <v>0</v>
      </c>
      <c r="F25" s="104">
        <f t="shared" si="2"/>
        <v>0</v>
      </c>
      <c r="G25" s="87">
        <f t="shared" si="2"/>
        <v>0</v>
      </c>
      <c r="H25" s="117">
        <f t="shared" si="2"/>
        <v>0</v>
      </c>
      <c r="I25" s="87">
        <f t="shared" si="2"/>
        <v>1362733</v>
      </c>
      <c r="J25" s="87">
        <f t="shared" si="2"/>
        <v>0</v>
      </c>
      <c r="K25" s="87">
        <f t="shared" si="1"/>
        <v>1362733</v>
      </c>
    </row>
    <row r="26" spans="1:11" s="13" customFormat="1" ht="18" customHeight="1" x14ac:dyDescent="0.3">
      <c r="A26" s="80" t="s">
        <v>172</v>
      </c>
      <c r="B26" s="51"/>
      <c r="C26" s="124">
        <f t="shared" ref="C26:J28" si="3">SUM(C31+C101)</f>
        <v>980118</v>
      </c>
      <c r="D26" s="124">
        <f t="shared" si="3"/>
        <v>407852</v>
      </c>
      <c r="E26" s="87">
        <f t="shared" si="3"/>
        <v>0</v>
      </c>
      <c r="F26" s="104">
        <f t="shared" si="3"/>
        <v>0</v>
      </c>
      <c r="G26" s="87">
        <f t="shared" si="3"/>
        <v>0</v>
      </c>
      <c r="H26" s="117">
        <f t="shared" si="3"/>
        <v>0</v>
      </c>
      <c r="I26" s="87">
        <f t="shared" si="3"/>
        <v>1387970</v>
      </c>
      <c r="J26" s="87">
        <f t="shared" si="3"/>
        <v>0</v>
      </c>
      <c r="K26" s="87">
        <f t="shared" si="1"/>
        <v>1387970</v>
      </c>
    </row>
    <row r="27" spans="1:11" s="13" customFormat="1" ht="18" customHeight="1" x14ac:dyDescent="0.3">
      <c r="A27" s="80" t="s">
        <v>175</v>
      </c>
      <c r="B27" s="51"/>
      <c r="C27" s="124">
        <f t="shared" si="3"/>
        <v>997826</v>
      </c>
      <c r="D27" s="124">
        <f t="shared" si="3"/>
        <v>410571</v>
      </c>
      <c r="E27" s="87">
        <f t="shared" si="3"/>
        <v>0</v>
      </c>
      <c r="F27" s="104">
        <f t="shared" si="3"/>
        <v>0</v>
      </c>
      <c r="G27" s="87">
        <f t="shared" si="3"/>
        <v>0</v>
      </c>
      <c r="H27" s="117">
        <f t="shared" si="3"/>
        <v>0</v>
      </c>
      <c r="I27" s="87">
        <f t="shared" si="3"/>
        <v>1408397</v>
      </c>
      <c r="J27" s="87">
        <f t="shared" si="3"/>
        <v>0</v>
      </c>
      <c r="K27" s="87">
        <f t="shared" si="1"/>
        <v>1408397</v>
      </c>
    </row>
    <row r="28" spans="1:11" s="13" customFormat="1" ht="18" customHeight="1" x14ac:dyDescent="0.3">
      <c r="A28" s="80" t="s">
        <v>179</v>
      </c>
      <c r="B28" s="51"/>
      <c r="C28" s="124">
        <f t="shared" si="3"/>
        <v>1015274</v>
      </c>
      <c r="D28" s="124">
        <f t="shared" si="3"/>
        <v>413504</v>
      </c>
      <c r="E28" s="87">
        <f t="shared" si="3"/>
        <v>0</v>
      </c>
      <c r="F28" s="104">
        <f t="shared" si="3"/>
        <v>0</v>
      </c>
      <c r="G28" s="87">
        <f t="shared" si="3"/>
        <v>0</v>
      </c>
      <c r="H28" s="117">
        <f t="shared" si="3"/>
        <v>0</v>
      </c>
      <c r="I28" s="87">
        <f t="shared" si="3"/>
        <v>1428778</v>
      </c>
      <c r="J28" s="87">
        <f t="shared" si="3"/>
        <v>0</v>
      </c>
      <c r="K28" s="87">
        <f t="shared" si="1"/>
        <v>1428778</v>
      </c>
    </row>
    <row r="29" spans="1:11" s="11" customFormat="1" ht="18" customHeight="1" x14ac:dyDescent="0.3">
      <c r="A29" s="48" t="s">
        <v>159</v>
      </c>
      <c r="B29" s="49" t="s">
        <v>17</v>
      </c>
      <c r="C29" s="131"/>
      <c r="D29" s="131"/>
      <c r="E29" s="86"/>
      <c r="F29" s="103"/>
      <c r="G29" s="86"/>
      <c r="H29" s="116"/>
      <c r="I29" s="86"/>
      <c r="J29" s="86"/>
      <c r="K29" s="86"/>
    </row>
    <row r="30" spans="1:11" s="13" customFormat="1" ht="18" customHeight="1" x14ac:dyDescent="0.3">
      <c r="A30" s="80" t="s">
        <v>178</v>
      </c>
      <c r="B30" s="51"/>
      <c r="C30" s="124">
        <f>SUM(C35+C45+C60+C65+C70+C95)</f>
        <v>870478</v>
      </c>
      <c r="D30" s="124">
        <f t="shared" ref="D30:J30" si="4">SUM(D35+D45+D60+D65+D70+D95)</f>
        <v>0</v>
      </c>
      <c r="E30" s="87">
        <f t="shared" si="4"/>
        <v>0</v>
      </c>
      <c r="F30" s="104">
        <f t="shared" si="4"/>
        <v>0</v>
      </c>
      <c r="G30" s="87">
        <f t="shared" si="4"/>
        <v>0</v>
      </c>
      <c r="H30" s="117">
        <f t="shared" si="4"/>
        <v>0</v>
      </c>
      <c r="I30" s="87">
        <f t="shared" si="4"/>
        <v>870478</v>
      </c>
      <c r="J30" s="87">
        <f t="shared" si="4"/>
        <v>0</v>
      </c>
      <c r="K30" s="87">
        <f t="shared" si="1"/>
        <v>870478</v>
      </c>
    </row>
    <row r="31" spans="1:11" s="13" customFormat="1" ht="18" customHeight="1" x14ac:dyDescent="0.3">
      <c r="A31" s="80" t="s">
        <v>172</v>
      </c>
      <c r="B31" s="51"/>
      <c r="C31" s="124">
        <f t="shared" ref="C31:J33" si="5">SUM(C36+C46+C61+C66+C71+C96)</f>
        <v>883738</v>
      </c>
      <c r="D31" s="124">
        <f t="shared" si="5"/>
        <v>0</v>
      </c>
      <c r="E31" s="87">
        <f t="shared" si="5"/>
        <v>0</v>
      </c>
      <c r="F31" s="104">
        <f t="shared" si="5"/>
        <v>0</v>
      </c>
      <c r="G31" s="87">
        <f t="shared" si="5"/>
        <v>0</v>
      </c>
      <c r="H31" s="117">
        <f t="shared" si="5"/>
        <v>0</v>
      </c>
      <c r="I31" s="87">
        <f t="shared" si="5"/>
        <v>883738</v>
      </c>
      <c r="J31" s="87">
        <f t="shared" si="5"/>
        <v>0</v>
      </c>
      <c r="K31" s="87">
        <f t="shared" si="1"/>
        <v>883738</v>
      </c>
    </row>
    <row r="32" spans="1:11" s="13" customFormat="1" ht="18" customHeight="1" x14ac:dyDescent="0.3">
      <c r="A32" s="80" t="s">
        <v>175</v>
      </c>
      <c r="B32" s="51"/>
      <c r="C32" s="124">
        <f t="shared" si="5"/>
        <v>898942</v>
      </c>
      <c r="D32" s="124">
        <f t="shared" si="5"/>
        <v>0</v>
      </c>
      <c r="E32" s="87">
        <f t="shared" si="5"/>
        <v>0</v>
      </c>
      <c r="F32" s="104">
        <f t="shared" si="5"/>
        <v>0</v>
      </c>
      <c r="G32" s="87">
        <f t="shared" si="5"/>
        <v>0</v>
      </c>
      <c r="H32" s="117">
        <f t="shared" si="5"/>
        <v>0</v>
      </c>
      <c r="I32" s="87">
        <f t="shared" si="5"/>
        <v>898942</v>
      </c>
      <c r="J32" s="87">
        <f t="shared" si="5"/>
        <v>0</v>
      </c>
      <c r="K32" s="87">
        <f t="shared" si="1"/>
        <v>898942</v>
      </c>
    </row>
    <row r="33" spans="1:11" s="13" customFormat="1" ht="18" customHeight="1" x14ac:dyDescent="0.3">
      <c r="A33" s="80" t="s">
        <v>179</v>
      </c>
      <c r="B33" s="51"/>
      <c r="C33" s="124">
        <f t="shared" si="5"/>
        <v>914016</v>
      </c>
      <c r="D33" s="124">
        <f t="shared" si="5"/>
        <v>0</v>
      </c>
      <c r="E33" s="87">
        <f t="shared" si="5"/>
        <v>0</v>
      </c>
      <c r="F33" s="104">
        <f t="shared" si="5"/>
        <v>0</v>
      </c>
      <c r="G33" s="87">
        <f t="shared" si="5"/>
        <v>0</v>
      </c>
      <c r="H33" s="117">
        <f t="shared" si="5"/>
        <v>0</v>
      </c>
      <c r="I33" s="87">
        <f t="shared" si="5"/>
        <v>914016</v>
      </c>
      <c r="J33" s="87">
        <f t="shared" si="5"/>
        <v>0</v>
      </c>
      <c r="K33" s="87">
        <f t="shared" si="1"/>
        <v>914016</v>
      </c>
    </row>
    <row r="34" spans="1:11" s="11" customFormat="1" ht="34.5" customHeight="1" x14ac:dyDescent="0.3">
      <c r="A34" s="52" t="s">
        <v>18</v>
      </c>
      <c r="B34" s="49" t="s">
        <v>19</v>
      </c>
      <c r="C34" s="131"/>
      <c r="D34" s="131"/>
      <c r="E34" s="86"/>
      <c r="F34" s="103"/>
      <c r="G34" s="86"/>
      <c r="H34" s="116"/>
      <c r="I34" s="86">
        <f t="shared" ref="I34:I43" si="6">SUM(C34+D34+E34+F34+G34+H34)</f>
        <v>0</v>
      </c>
      <c r="J34" s="86"/>
      <c r="K34" s="86">
        <f>SUM(I34+J34)</f>
        <v>0</v>
      </c>
    </row>
    <row r="35" spans="1:11" ht="19.5" customHeight="1" x14ac:dyDescent="0.3">
      <c r="A35" s="80" t="s">
        <v>178</v>
      </c>
      <c r="B35" s="34"/>
      <c r="C35" s="125">
        <f>SUM(C40)</f>
        <v>5766</v>
      </c>
      <c r="D35" s="125"/>
      <c r="E35" s="88"/>
      <c r="F35" s="99"/>
      <c r="G35" s="88"/>
      <c r="H35" s="118"/>
      <c r="I35" s="87">
        <f t="shared" si="6"/>
        <v>5766</v>
      </c>
      <c r="J35" s="88"/>
      <c r="K35" s="87">
        <f t="shared" si="1"/>
        <v>5766</v>
      </c>
    </row>
    <row r="36" spans="1:11" ht="24" customHeight="1" x14ac:dyDescent="0.3">
      <c r="A36" s="80" t="s">
        <v>172</v>
      </c>
      <c r="B36" s="34"/>
      <c r="C36" s="125">
        <f>SUM(C41)</f>
        <v>9205</v>
      </c>
      <c r="D36" s="125"/>
      <c r="E36" s="88"/>
      <c r="F36" s="99"/>
      <c r="G36" s="88"/>
      <c r="H36" s="118"/>
      <c r="I36" s="87">
        <f t="shared" si="6"/>
        <v>9205</v>
      </c>
      <c r="J36" s="88"/>
      <c r="K36" s="87">
        <f t="shared" si="1"/>
        <v>9205</v>
      </c>
    </row>
    <row r="37" spans="1:11" ht="21.75" customHeight="1" x14ac:dyDescent="0.3">
      <c r="A37" s="80" t="s">
        <v>175</v>
      </c>
      <c r="B37" s="34"/>
      <c r="C37" s="125">
        <f>SUM(C42)</f>
        <v>9444</v>
      </c>
      <c r="D37" s="125"/>
      <c r="E37" s="88"/>
      <c r="F37" s="99"/>
      <c r="G37" s="88"/>
      <c r="H37" s="118"/>
      <c r="I37" s="87">
        <f t="shared" si="6"/>
        <v>9444</v>
      </c>
      <c r="J37" s="88"/>
      <c r="K37" s="87">
        <f t="shared" si="1"/>
        <v>9444</v>
      </c>
    </row>
    <row r="38" spans="1:11" ht="21" customHeight="1" x14ac:dyDescent="0.3">
      <c r="A38" s="80" t="s">
        <v>179</v>
      </c>
      <c r="B38" s="34"/>
      <c r="C38" s="125">
        <f>SUM(C43)</f>
        <v>9671</v>
      </c>
      <c r="D38" s="125"/>
      <c r="E38" s="88"/>
      <c r="F38" s="99"/>
      <c r="G38" s="88"/>
      <c r="H38" s="118"/>
      <c r="I38" s="87">
        <f t="shared" si="6"/>
        <v>9671</v>
      </c>
      <c r="J38" s="88"/>
      <c r="K38" s="87">
        <f t="shared" si="1"/>
        <v>9671</v>
      </c>
    </row>
    <row r="39" spans="1:11" ht="18" customHeight="1" x14ac:dyDescent="0.25">
      <c r="A39" s="53" t="s">
        <v>20</v>
      </c>
      <c r="B39" s="34" t="s">
        <v>21</v>
      </c>
      <c r="C39" s="125"/>
      <c r="D39" s="125"/>
      <c r="E39" s="88"/>
      <c r="F39" s="99"/>
      <c r="G39" s="88"/>
      <c r="H39" s="118"/>
      <c r="I39" s="88">
        <f t="shared" si="6"/>
        <v>0</v>
      </c>
      <c r="J39" s="88"/>
      <c r="K39" s="88">
        <f>SUM(I39+J39)</f>
        <v>0</v>
      </c>
    </row>
    <row r="40" spans="1:11" ht="18" customHeight="1" x14ac:dyDescent="0.3">
      <c r="A40" s="80" t="s">
        <v>178</v>
      </c>
      <c r="B40" s="34"/>
      <c r="C40" s="125">
        <v>5766</v>
      </c>
      <c r="D40" s="125"/>
      <c r="E40" s="88"/>
      <c r="F40" s="99"/>
      <c r="G40" s="88"/>
      <c r="H40" s="118"/>
      <c r="I40" s="88">
        <f t="shared" si="6"/>
        <v>5766</v>
      </c>
      <c r="J40" s="88"/>
      <c r="K40" s="87">
        <f t="shared" si="1"/>
        <v>5766</v>
      </c>
    </row>
    <row r="41" spans="1:11" ht="18" customHeight="1" x14ac:dyDescent="0.3">
      <c r="A41" s="80" t="s">
        <v>172</v>
      </c>
      <c r="B41" s="34"/>
      <c r="C41" s="125">
        <v>9205</v>
      </c>
      <c r="D41" s="125"/>
      <c r="E41" s="88"/>
      <c r="F41" s="99"/>
      <c r="G41" s="88"/>
      <c r="H41" s="118"/>
      <c r="I41" s="88">
        <f t="shared" si="6"/>
        <v>9205</v>
      </c>
      <c r="J41" s="88"/>
      <c r="K41" s="87">
        <f t="shared" si="1"/>
        <v>9205</v>
      </c>
    </row>
    <row r="42" spans="1:11" ht="18" customHeight="1" x14ac:dyDescent="0.3">
      <c r="A42" s="80" t="s">
        <v>175</v>
      </c>
      <c r="B42" s="34"/>
      <c r="C42" s="125">
        <v>9444</v>
      </c>
      <c r="D42" s="125"/>
      <c r="E42" s="88"/>
      <c r="F42" s="99"/>
      <c r="G42" s="88"/>
      <c r="H42" s="118"/>
      <c r="I42" s="88">
        <f t="shared" si="6"/>
        <v>9444</v>
      </c>
      <c r="J42" s="88"/>
      <c r="K42" s="87">
        <f t="shared" si="1"/>
        <v>9444</v>
      </c>
    </row>
    <row r="43" spans="1:11" ht="18" customHeight="1" x14ac:dyDescent="0.3">
      <c r="A43" s="80" t="s">
        <v>179</v>
      </c>
      <c r="B43" s="34"/>
      <c r="C43" s="125">
        <v>9671</v>
      </c>
      <c r="D43" s="125"/>
      <c r="E43" s="88"/>
      <c r="F43" s="99"/>
      <c r="G43" s="88"/>
      <c r="H43" s="118"/>
      <c r="I43" s="88">
        <f t="shared" si="6"/>
        <v>9671</v>
      </c>
      <c r="J43" s="88"/>
      <c r="K43" s="87">
        <f t="shared" si="1"/>
        <v>9671</v>
      </c>
    </row>
    <row r="44" spans="1:11" s="11" customFormat="1" ht="36" customHeight="1" x14ac:dyDescent="0.3">
      <c r="A44" s="52" t="s">
        <v>22</v>
      </c>
      <c r="B44" s="49" t="s">
        <v>23</v>
      </c>
      <c r="C44" s="131"/>
      <c r="D44" s="131"/>
      <c r="E44" s="86"/>
      <c r="F44" s="103"/>
      <c r="G44" s="86"/>
      <c r="H44" s="116"/>
      <c r="I44" s="86"/>
      <c r="J44" s="86"/>
      <c r="K44" s="86"/>
    </row>
    <row r="45" spans="1:11" s="13" customFormat="1" ht="24" customHeight="1" x14ac:dyDescent="0.3">
      <c r="A45" s="80" t="s">
        <v>178</v>
      </c>
      <c r="B45" s="51"/>
      <c r="C45" s="124">
        <f>SUM(C50+C55)</f>
        <v>497967</v>
      </c>
      <c r="D45" s="124">
        <f t="shared" ref="D45:J45" si="7">SUM(D50+D55)</f>
        <v>0</v>
      </c>
      <c r="E45" s="87">
        <f t="shared" si="7"/>
        <v>0</v>
      </c>
      <c r="F45" s="104">
        <f t="shared" si="7"/>
        <v>0</v>
      </c>
      <c r="G45" s="87">
        <f t="shared" si="7"/>
        <v>0</v>
      </c>
      <c r="H45" s="117">
        <f t="shared" si="7"/>
        <v>0</v>
      </c>
      <c r="I45" s="87">
        <f t="shared" si="7"/>
        <v>497967</v>
      </c>
      <c r="J45" s="87">
        <f t="shared" si="7"/>
        <v>0</v>
      </c>
      <c r="K45" s="87">
        <f t="shared" si="1"/>
        <v>497967</v>
      </c>
    </row>
    <row r="46" spans="1:11" s="13" customFormat="1" ht="24" customHeight="1" x14ac:dyDescent="0.3">
      <c r="A46" s="80" t="s">
        <v>172</v>
      </c>
      <c r="B46" s="51"/>
      <c r="C46" s="124">
        <f t="shared" ref="C46:J48" si="8">SUM(C51+C56)</f>
        <v>495246</v>
      </c>
      <c r="D46" s="124">
        <f t="shared" si="8"/>
        <v>0</v>
      </c>
      <c r="E46" s="87">
        <f t="shared" si="8"/>
        <v>0</v>
      </c>
      <c r="F46" s="104">
        <f t="shared" si="8"/>
        <v>0</v>
      </c>
      <c r="G46" s="87">
        <f t="shared" si="8"/>
        <v>0</v>
      </c>
      <c r="H46" s="117">
        <f t="shared" si="8"/>
        <v>0</v>
      </c>
      <c r="I46" s="87">
        <f t="shared" si="8"/>
        <v>495246</v>
      </c>
      <c r="J46" s="87">
        <f t="shared" si="8"/>
        <v>0</v>
      </c>
      <c r="K46" s="87">
        <f t="shared" si="1"/>
        <v>495246</v>
      </c>
    </row>
    <row r="47" spans="1:11" s="13" customFormat="1" ht="24" customHeight="1" x14ac:dyDescent="0.3">
      <c r="A47" s="80" t="s">
        <v>175</v>
      </c>
      <c r="B47" s="51"/>
      <c r="C47" s="124">
        <f t="shared" si="8"/>
        <v>500375</v>
      </c>
      <c r="D47" s="124">
        <f t="shared" si="8"/>
        <v>0</v>
      </c>
      <c r="E47" s="87">
        <f t="shared" si="8"/>
        <v>0</v>
      </c>
      <c r="F47" s="104">
        <f t="shared" si="8"/>
        <v>0</v>
      </c>
      <c r="G47" s="87">
        <f t="shared" si="8"/>
        <v>0</v>
      </c>
      <c r="H47" s="117">
        <f t="shared" si="8"/>
        <v>0</v>
      </c>
      <c r="I47" s="87">
        <f t="shared" si="8"/>
        <v>500375</v>
      </c>
      <c r="J47" s="87">
        <f t="shared" si="8"/>
        <v>0</v>
      </c>
      <c r="K47" s="87">
        <f t="shared" si="1"/>
        <v>500375</v>
      </c>
    </row>
    <row r="48" spans="1:11" s="13" customFormat="1" ht="24" customHeight="1" x14ac:dyDescent="0.3">
      <c r="A48" s="80" t="s">
        <v>179</v>
      </c>
      <c r="B48" s="51"/>
      <c r="C48" s="124">
        <f t="shared" si="8"/>
        <v>505526</v>
      </c>
      <c r="D48" s="124">
        <f t="shared" si="8"/>
        <v>0</v>
      </c>
      <c r="E48" s="87">
        <f t="shared" si="8"/>
        <v>0</v>
      </c>
      <c r="F48" s="104">
        <f t="shared" si="8"/>
        <v>0</v>
      </c>
      <c r="G48" s="87">
        <f t="shared" si="8"/>
        <v>0</v>
      </c>
      <c r="H48" s="117">
        <f t="shared" si="8"/>
        <v>0</v>
      </c>
      <c r="I48" s="87">
        <f t="shared" si="8"/>
        <v>505526</v>
      </c>
      <c r="J48" s="87">
        <f t="shared" si="8"/>
        <v>0</v>
      </c>
      <c r="K48" s="87">
        <f t="shared" si="1"/>
        <v>505526</v>
      </c>
    </row>
    <row r="49" spans="1:11" ht="39" customHeight="1" x14ac:dyDescent="0.25">
      <c r="A49" s="54" t="s">
        <v>24</v>
      </c>
      <c r="B49" s="34" t="s">
        <v>25</v>
      </c>
      <c r="C49" s="125"/>
      <c r="D49" s="125"/>
      <c r="E49" s="88"/>
      <c r="F49" s="99"/>
      <c r="G49" s="88"/>
      <c r="H49" s="118"/>
      <c r="I49" s="88"/>
      <c r="J49" s="88"/>
      <c r="K49" s="88"/>
    </row>
    <row r="50" spans="1:11" ht="23.25" customHeight="1" x14ac:dyDescent="0.3">
      <c r="A50" s="80" t="s">
        <v>178</v>
      </c>
      <c r="B50" s="34"/>
      <c r="C50" s="126">
        <v>9305</v>
      </c>
      <c r="D50" s="125"/>
      <c r="E50" s="88"/>
      <c r="F50" s="99"/>
      <c r="G50" s="88"/>
      <c r="H50" s="118"/>
      <c r="I50" s="88">
        <f t="shared" ref="I50:I68" si="9">SUM(C50+D50+E50+F50+G50+H50)</f>
        <v>9305</v>
      </c>
      <c r="J50" s="88"/>
      <c r="K50" s="87">
        <f t="shared" si="1"/>
        <v>9305</v>
      </c>
    </row>
    <row r="51" spans="1:11" ht="23.25" customHeight="1" x14ac:dyDescent="0.3">
      <c r="A51" s="80" t="s">
        <v>172</v>
      </c>
      <c r="B51" s="34"/>
      <c r="C51" s="125">
        <v>9649</v>
      </c>
      <c r="D51" s="125"/>
      <c r="E51" s="88"/>
      <c r="F51" s="99"/>
      <c r="G51" s="88"/>
      <c r="H51" s="118"/>
      <c r="I51" s="88">
        <f t="shared" si="9"/>
        <v>9649</v>
      </c>
      <c r="J51" s="88"/>
      <c r="K51" s="87">
        <f t="shared" si="1"/>
        <v>9649</v>
      </c>
    </row>
    <row r="52" spans="1:11" ht="23.25" customHeight="1" x14ac:dyDescent="0.3">
      <c r="A52" s="80" t="s">
        <v>175</v>
      </c>
      <c r="B52" s="34"/>
      <c r="C52" s="125">
        <v>9900</v>
      </c>
      <c r="D52" s="125"/>
      <c r="E52" s="88"/>
      <c r="F52" s="99"/>
      <c r="G52" s="88"/>
      <c r="H52" s="118"/>
      <c r="I52" s="88">
        <f t="shared" si="9"/>
        <v>9900</v>
      </c>
      <c r="J52" s="88"/>
      <c r="K52" s="87">
        <f t="shared" si="1"/>
        <v>9900</v>
      </c>
    </row>
    <row r="53" spans="1:11" ht="23.25" customHeight="1" x14ac:dyDescent="0.3">
      <c r="A53" s="80" t="s">
        <v>179</v>
      </c>
      <c r="B53" s="34"/>
      <c r="C53" s="125">
        <v>10138</v>
      </c>
      <c r="D53" s="125"/>
      <c r="E53" s="88"/>
      <c r="F53" s="99"/>
      <c r="G53" s="88"/>
      <c r="H53" s="118"/>
      <c r="I53" s="88">
        <f t="shared" si="9"/>
        <v>10138</v>
      </c>
      <c r="J53" s="88"/>
      <c r="K53" s="87">
        <f t="shared" si="1"/>
        <v>10138</v>
      </c>
    </row>
    <row r="54" spans="1:11" ht="18" customHeight="1" x14ac:dyDescent="0.25">
      <c r="A54" s="54" t="s">
        <v>26</v>
      </c>
      <c r="B54" s="34" t="s">
        <v>27</v>
      </c>
      <c r="C54" s="125"/>
      <c r="D54" s="125"/>
      <c r="E54" s="88"/>
      <c r="F54" s="99"/>
      <c r="G54" s="88"/>
      <c r="H54" s="118"/>
      <c r="I54" s="88"/>
      <c r="J54" s="88"/>
      <c r="K54" s="88"/>
    </row>
    <row r="55" spans="1:11" ht="18" customHeight="1" x14ac:dyDescent="0.3">
      <c r="A55" s="80" t="s">
        <v>178</v>
      </c>
      <c r="B55" s="34"/>
      <c r="C55" s="126">
        <v>488662</v>
      </c>
      <c r="D55" s="125"/>
      <c r="E55" s="88"/>
      <c r="F55" s="99"/>
      <c r="G55" s="88"/>
      <c r="H55" s="118"/>
      <c r="I55" s="88">
        <f t="shared" si="9"/>
        <v>488662</v>
      </c>
      <c r="J55" s="88"/>
      <c r="K55" s="87">
        <f t="shared" si="1"/>
        <v>488662</v>
      </c>
    </row>
    <row r="56" spans="1:11" ht="18" customHeight="1" x14ac:dyDescent="0.3">
      <c r="A56" s="80" t="s">
        <v>172</v>
      </c>
      <c r="B56" s="34"/>
      <c r="C56" s="125">
        <v>485597</v>
      </c>
      <c r="D56" s="125"/>
      <c r="E56" s="88"/>
      <c r="F56" s="99"/>
      <c r="G56" s="88"/>
      <c r="H56" s="118"/>
      <c r="I56" s="88">
        <f t="shared" si="9"/>
        <v>485597</v>
      </c>
      <c r="J56" s="88"/>
      <c r="K56" s="87">
        <f t="shared" si="1"/>
        <v>485597</v>
      </c>
    </row>
    <row r="57" spans="1:11" ht="18" customHeight="1" x14ac:dyDescent="0.3">
      <c r="A57" s="80" t="s">
        <v>175</v>
      </c>
      <c r="B57" s="34"/>
      <c r="C57" s="125">
        <v>490475</v>
      </c>
      <c r="D57" s="125"/>
      <c r="E57" s="88"/>
      <c r="F57" s="99"/>
      <c r="G57" s="88"/>
      <c r="H57" s="118"/>
      <c r="I57" s="88">
        <f t="shared" si="9"/>
        <v>490475</v>
      </c>
      <c r="J57" s="88"/>
      <c r="K57" s="87">
        <f t="shared" si="1"/>
        <v>490475</v>
      </c>
    </row>
    <row r="58" spans="1:11" ht="18" customHeight="1" x14ac:dyDescent="0.3">
      <c r="A58" s="80" t="s">
        <v>179</v>
      </c>
      <c r="B58" s="34"/>
      <c r="C58" s="125">
        <v>495388</v>
      </c>
      <c r="D58" s="125"/>
      <c r="E58" s="88"/>
      <c r="F58" s="99"/>
      <c r="G58" s="88"/>
      <c r="H58" s="118"/>
      <c r="I58" s="88">
        <f t="shared" si="9"/>
        <v>495388</v>
      </c>
      <c r="J58" s="88"/>
      <c r="K58" s="87">
        <f t="shared" si="1"/>
        <v>495388</v>
      </c>
    </row>
    <row r="59" spans="1:11" s="11" customFormat="1" ht="26.25" customHeight="1" x14ac:dyDescent="0.3">
      <c r="A59" s="52" t="s">
        <v>28</v>
      </c>
      <c r="B59" s="49" t="s">
        <v>29</v>
      </c>
      <c r="C59" s="131"/>
      <c r="D59" s="131"/>
      <c r="E59" s="86"/>
      <c r="F59" s="103"/>
      <c r="G59" s="86"/>
      <c r="H59" s="116"/>
      <c r="I59" s="86"/>
      <c r="J59" s="86"/>
      <c r="K59" s="86"/>
    </row>
    <row r="60" spans="1:11" ht="18" customHeight="1" x14ac:dyDescent="0.3">
      <c r="A60" s="80" t="s">
        <v>178</v>
      </c>
      <c r="B60" s="34"/>
      <c r="C60" s="125"/>
      <c r="D60" s="125"/>
      <c r="E60" s="88"/>
      <c r="F60" s="99"/>
      <c r="G60" s="88"/>
      <c r="H60" s="118"/>
      <c r="I60" s="86">
        <f t="shared" si="9"/>
        <v>0</v>
      </c>
      <c r="J60" s="88"/>
      <c r="K60" s="87">
        <f t="shared" si="1"/>
        <v>0</v>
      </c>
    </row>
    <row r="61" spans="1:11" ht="18" customHeight="1" x14ac:dyDescent="0.3">
      <c r="A61" s="80" t="s">
        <v>172</v>
      </c>
      <c r="B61" s="34"/>
      <c r="C61" s="125"/>
      <c r="D61" s="125"/>
      <c r="E61" s="88"/>
      <c r="F61" s="99"/>
      <c r="G61" s="88"/>
      <c r="H61" s="118"/>
      <c r="I61" s="86">
        <f t="shared" si="9"/>
        <v>0</v>
      </c>
      <c r="J61" s="88"/>
      <c r="K61" s="87">
        <f t="shared" si="1"/>
        <v>0</v>
      </c>
    </row>
    <row r="62" spans="1:11" ht="18" customHeight="1" x14ac:dyDescent="0.3">
      <c r="A62" s="80" t="s">
        <v>175</v>
      </c>
      <c r="B62" s="34"/>
      <c r="C62" s="125"/>
      <c r="D62" s="125"/>
      <c r="E62" s="88"/>
      <c r="F62" s="99"/>
      <c r="G62" s="88"/>
      <c r="H62" s="118"/>
      <c r="I62" s="86">
        <f t="shared" si="9"/>
        <v>0</v>
      </c>
      <c r="J62" s="88"/>
      <c r="K62" s="87">
        <f t="shared" si="1"/>
        <v>0</v>
      </c>
    </row>
    <row r="63" spans="1:11" ht="18" customHeight="1" x14ac:dyDescent="0.3">
      <c r="A63" s="80" t="s">
        <v>179</v>
      </c>
      <c r="B63" s="34"/>
      <c r="C63" s="125"/>
      <c r="D63" s="125"/>
      <c r="E63" s="88"/>
      <c r="F63" s="99"/>
      <c r="G63" s="88"/>
      <c r="H63" s="118"/>
      <c r="I63" s="86">
        <f t="shared" si="9"/>
        <v>0</v>
      </c>
      <c r="J63" s="88"/>
      <c r="K63" s="87">
        <f t="shared" si="1"/>
        <v>0</v>
      </c>
    </row>
    <row r="64" spans="1:11" s="11" customFormat="1" ht="18" customHeight="1" x14ac:dyDescent="0.3">
      <c r="A64" s="48" t="s">
        <v>30</v>
      </c>
      <c r="B64" s="49" t="s">
        <v>31</v>
      </c>
      <c r="C64" s="131"/>
      <c r="D64" s="131"/>
      <c r="E64" s="86"/>
      <c r="F64" s="103"/>
      <c r="G64" s="86"/>
      <c r="H64" s="116"/>
      <c r="I64" s="86"/>
      <c r="J64" s="86"/>
      <c r="K64" s="86"/>
    </row>
    <row r="65" spans="1:11" ht="18" customHeight="1" x14ac:dyDescent="0.3">
      <c r="A65" s="80" t="s">
        <v>178</v>
      </c>
      <c r="B65" s="34"/>
      <c r="C65" s="126">
        <v>169770</v>
      </c>
      <c r="D65" s="125"/>
      <c r="E65" s="88"/>
      <c r="F65" s="99"/>
      <c r="G65" s="88"/>
      <c r="H65" s="118"/>
      <c r="I65" s="87">
        <f t="shared" si="9"/>
        <v>169770</v>
      </c>
      <c r="J65" s="88"/>
      <c r="K65" s="87">
        <f t="shared" si="1"/>
        <v>169770</v>
      </c>
    </row>
    <row r="66" spans="1:11" ht="18" customHeight="1" x14ac:dyDescent="0.3">
      <c r="A66" s="80" t="s">
        <v>172</v>
      </c>
      <c r="B66" s="34"/>
      <c r="C66" s="125">
        <v>167713</v>
      </c>
      <c r="D66" s="125"/>
      <c r="E66" s="88"/>
      <c r="F66" s="99"/>
      <c r="G66" s="88"/>
      <c r="H66" s="118"/>
      <c r="I66" s="87">
        <f t="shared" si="9"/>
        <v>167713</v>
      </c>
      <c r="J66" s="88"/>
      <c r="K66" s="87">
        <f t="shared" si="1"/>
        <v>167713</v>
      </c>
    </row>
    <row r="67" spans="1:11" ht="18" customHeight="1" x14ac:dyDescent="0.3">
      <c r="A67" s="80" t="s">
        <v>175</v>
      </c>
      <c r="B67" s="34"/>
      <c r="C67" s="125">
        <v>172075</v>
      </c>
      <c r="D67" s="125"/>
      <c r="E67" s="88"/>
      <c r="F67" s="99"/>
      <c r="G67" s="88"/>
      <c r="H67" s="118"/>
      <c r="I67" s="87">
        <f t="shared" si="9"/>
        <v>172075</v>
      </c>
      <c r="J67" s="88"/>
      <c r="K67" s="87">
        <f t="shared" si="1"/>
        <v>172075</v>
      </c>
    </row>
    <row r="68" spans="1:11" ht="18" customHeight="1" x14ac:dyDescent="0.3">
      <c r="A68" s="80" t="s">
        <v>179</v>
      </c>
      <c r="B68" s="34"/>
      <c r="C68" s="125">
        <v>176204</v>
      </c>
      <c r="D68" s="125"/>
      <c r="E68" s="88"/>
      <c r="F68" s="99"/>
      <c r="G68" s="88"/>
      <c r="H68" s="118"/>
      <c r="I68" s="87">
        <f t="shared" si="9"/>
        <v>176204</v>
      </c>
      <c r="J68" s="88"/>
      <c r="K68" s="87">
        <f t="shared" si="1"/>
        <v>176204</v>
      </c>
    </row>
    <row r="69" spans="1:11" s="5" customFormat="1" ht="18" customHeight="1" x14ac:dyDescent="0.25">
      <c r="A69" s="55" t="s">
        <v>160</v>
      </c>
      <c r="B69" s="56" t="s">
        <v>32</v>
      </c>
      <c r="C69" s="126"/>
      <c r="D69" s="126"/>
      <c r="E69" s="89"/>
      <c r="F69" s="105"/>
      <c r="G69" s="89"/>
      <c r="H69" s="119"/>
      <c r="I69" s="89"/>
      <c r="J69" s="89"/>
      <c r="K69" s="89"/>
    </row>
    <row r="70" spans="1:11" s="13" customFormat="1" ht="18" customHeight="1" x14ac:dyDescent="0.3">
      <c r="A70" s="80" t="s">
        <v>178</v>
      </c>
      <c r="B70" s="51"/>
      <c r="C70" s="124">
        <f>SUM(C75+C80+C85+C90)</f>
        <v>196975</v>
      </c>
      <c r="D70" s="124">
        <f t="shared" ref="D70:J70" si="10">SUM(D75+D80+D85+D90)</f>
        <v>0</v>
      </c>
      <c r="E70" s="87">
        <f t="shared" si="10"/>
        <v>0</v>
      </c>
      <c r="F70" s="104">
        <f t="shared" si="10"/>
        <v>0</v>
      </c>
      <c r="G70" s="87">
        <f t="shared" si="10"/>
        <v>0</v>
      </c>
      <c r="H70" s="117">
        <f t="shared" si="10"/>
        <v>0</v>
      </c>
      <c r="I70" s="87">
        <f t="shared" si="10"/>
        <v>196975</v>
      </c>
      <c r="J70" s="87">
        <f t="shared" si="10"/>
        <v>0</v>
      </c>
      <c r="K70" s="87">
        <f t="shared" si="1"/>
        <v>196975</v>
      </c>
    </row>
    <row r="71" spans="1:11" s="13" customFormat="1" ht="18" customHeight="1" x14ac:dyDescent="0.3">
      <c r="A71" s="80" t="s">
        <v>172</v>
      </c>
      <c r="B71" s="51"/>
      <c r="C71" s="124">
        <f>SUM(C76+C81+C86+C91)</f>
        <v>211574</v>
      </c>
      <c r="D71" s="124">
        <f t="shared" ref="D71:J73" si="11">SUM(D76+D81+D86+D91)</f>
        <v>0</v>
      </c>
      <c r="E71" s="87">
        <f t="shared" si="11"/>
        <v>0</v>
      </c>
      <c r="F71" s="104">
        <f t="shared" si="11"/>
        <v>0</v>
      </c>
      <c r="G71" s="87">
        <f t="shared" si="11"/>
        <v>0</v>
      </c>
      <c r="H71" s="117">
        <f t="shared" si="11"/>
        <v>0</v>
      </c>
      <c r="I71" s="87">
        <f t="shared" si="11"/>
        <v>211574</v>
      </c>
      <c r="J71" s="87">
        <f t="shared" si="11"/>
        <v>0</v>
      </c>
      <c r="K71" s="87">
        <f t="shared" si="1"/>
        <v>211574</v>
      </c>
    </row>
    <row r="72" spans="1:11" s="13" customFormat="1" ht="18" customHeight="1" x14ac:dyDescent="0.3">
      <c r="A72" s="80" t="s">
        <v>175</v>
      </c>
      <c r="B72" s="51"/>
      <c r="C72" s="124">
        <f>SUM(C77+C82+C87+C92)</f>
        <v>217048</v>
      </c>
      <c r="D72" s="124">
        <f t="shared" si="11"/>
        <v>0</v>
      </c>
      <c r="E72" s="87">
        <f t="shared" si="11"/>
        <v>0</v>
      </c>
      <c r="F72" s="104">
        <f t="shared" si="11"/>
        <v>0</v>
      </c>
      <c r="G72" s="87">
        <f t="shared" si="11"/>
        <v>0</v>
      </c>
      <c r="H72" s="117">
        <f t="shared" si="11"/>
        <v>0</v>
      </c>
      <c r="I72" s="87">
        <f t="shared" si="11"/>
        <v>217048</v>
      </c>
      <c r="J72" s="87">
        <f t="shared" si="11"/>
        <v>0</v>
      </c>
      <c r="K72" s="87">
        <f t="shared" si="1"/>
        <v>217048</v>
      </c>
    </row>
    <row r="73" spans="1:11" s="13" customFormat="1" ht="18" customHeight="1" x14ac:dyDescent="0.3">
      <c r="A73" s="80" t="s">
        <v>179</v>
      </c>
      <c r="B73" s="51"/>
      <c r="C73" s="124">
        <f>SUM(C78+C83+C88+C93)</f>
        <v>222615</v>
      </c>
      <c r="D73" s="124">
        <f t="shared" si="11"/>
        <v>0</v>
      </c>
      <c r="E73" s="87">
        <f t="shared" si="11"/>
        <v>0</v>
      </c>
      <c r="F73" s="104">
        <f t="shared" si="11"/>
        <v>0</v>
      </c>
      <c r="G73" s="87">
        <f t="shared" si="11"/>
        <v>0</v>
      </c>
      <c r="H73" s="117">
        <f t="shared" si="11"/>
        <v>0</v>
      </c>
      <c r="I73" s="87">
        <f t="shared" si="11"/>
        <v>222615</v>
      </c>
      <c r="J73" s="87">
        <f t="shared" si="11"/>
        <v>0</v>
      </c>
      <c r="K73" s="87">
        <f t="shared" si="1"/>
        <v>222615</v>
      </c>
    </row>
    <row r="74" spans="1:11" s="7" customFormat="1" ht="18" customHeight="1" x14ac:dyDescent="0.25">
      <c r="A74" s="53" t="s">
        <v>33</v>
      </c>
      <c r="B74" s="34" t="s">
        <v>34</v>
      </c>
      <c r="C74" s="125"/>
      <c r="D74" s="125"/>
      <c r="E74" s="88"/>
      <c r="F74" s="99"/>
      <c r="G74" s="88"/>
      <c r="H74" s="118"/>
      <c r="I74" s="88"/>
      <c r="J74" s="88"/>
      <c r="K74" s="88"/>
    </row>
    <row r="75" spans="1:11" ht="18" customHeight="1" x14ac:dyDescent="0.3">
      <c r="A75" s="80" t="s">
        <v>178</v>
      </c>
      <c r="B75" s="34"/>
      <c r="C75" s="126">
        <v>155315</v>
      </c>
      <c r="D75" s="125"/>
      <c r="E75" s="88"/>
      <c r="F75" s="99"/>
      <c r="G75" s="88"/>
      <c r="H75" s="118"/>
      <c r="I75" s="88">
        <f t="shared" ref="I75:I113" si="12">SUM(C75+D75+E75+F75+G75+H75)</f>
        <v>155315</v>
      </c>
      <c r="J75" s="88"/>
      <c r="K75" s="87">
        <f t="shared" si="1"/>
        <v>155315</v>
      </c>
    </row>
    <row r="76" spans="1:11" ht="18" customHeight="1" x14ac:dyDescent="0.3">
      <c r="A76" s="80" t="s">
        <v>172</v>
      </c>
      <c r="B76" s="34"/>
      <c r="C76" s="125">
        <v>168740</v>
      </c>
      <c r="D76" s="125"/>
      <c r="E76" s="88"/>
      <c r="F76" s="99"/>
      <c r="G76" s="88"/>
      <c r="H76" s="118"/>
      <c r="I76" s="88">
        <f t="shared" si="12"/>
        <v>168740</v>
      </c>
      <c r="J76" s="88"/>
      <c r="K76" s="87">
        <f t="shared" si="1"/>
        <v>168740</v>
      </c>
    </row>
    <row r="77" spans="1:11" ht="18" customHeight="1" x14ac:dyDescent="0.3">
      <c r="A77" s="80" t="s">
        <v>175</v>
      </c>
      <c r="B77" s="34"/>
      <c r="C77" s="125">
        <v>173100</v>
      </c>
      <c r="D77" s="125"/>
      <c r="E77" s="88"/>
      <c r="F77" s="99"/>
      <c r="G77" s="88"/>
      <c r="H77" s="118"/>
      <c r="I77" s="88">
        <f t="shared" si="12"/>
        <v>173100</v>
      </c>
      <c r="J77" s="88"/>
      <c r="K77" s="87">
        <f t="shared" si="1"/>
        <v>173100</v>
      </c>
    </row>
    <row r="78" spans="1:11" ht="18" customHeight="1" x14ac:dyDescent="0.3">
      <c r="A78" s="80" t="s">
        <v>179</v>
      </c>
      <c r="B78" s="34"/>
      <c r="C78" s="125">
        <v>177612</v>
      </c>
      <c r="D78" s="125"/>
      <c r="E78" s="88"/>
      <c r="F78" s="99"/>
      <c r="G78" s="88"/>
      <c r="H78" s="118"/>
      <c r="I78" s="88">
        <f t="shared" si="12"/>
        <v>177612</v>
      </c>
      <c r="J78" s="88"/>
      <c r="K78" s="87">
        <f t="shared" si="1"/>
        <v>177612</v>
      </c>
    </row>
    <row r="79" spans="1:11" ht="24.75" customHeight="1" x14ac:dyDescent="0.25">
      <c r="A79" s="54" t="s">
        <v>35</v>
      </c>
      <c r="B79" s="34" t="s">
        <v>36</v>
      </c>
      <c r="C79" s="125"/>
      <c r="D79" s="125"/>
      <c r="E79" s="88"/>
      <c r="F79" s="99"/>
      <c r="G79" s="88"/>
      <c r="H79" s="118"/>
      <c r="I79" s="88"/>
      <c r="J79" s="88"/>
      <c r="K79" s="88"/>
    </row>
    <row r="80" spans="1:11" ht="19.5" customHeight="1" x14ac:dyDescent="0.3">
      <c r="A80" s="80" t="s">
        <v>178</v>
      </c>
      <c r="B80" s="34"/>
      <c r="C80" s="126">
        <v>2</v>
      </c>
      <c r="D80" s="125"/>
      <c r="E80" s="88"/>
      <c r="F80" s="99"/>
      <c r="G80" s="88"/>
      <c r="H80" s="118"/>
      <c r="I80" s="88">
        <f t="shared" si="12"/>
        <v>2</v>
      </c>
      <c r="J80" s="88"/>
      <c r="K80" s="87">
        <f t="shared" si="1"/>
        <v>2</v>
      </c>
    </row>
    <row r="81" spans="1:11" ht="20.25" customHeight="1" x14ac:dyDescent="0.3">
      <c r="A81" s="80" t="s">
        <v>172</v>
      </c>
      <c r="B81" s="34"/>
      <c r="C81" s="125"/>
      <c r="D81" s="125"/>
      <c r="E81" s="88"/>
      <c r="F81" s="99"/>
      <c r="G81" s="88"/>
      <c r="H81" s="118"/>
      <c r="I81" s="88">
        <f t="shared" si="12"/>
        <v>0</v>
      </c>
      <c r="J81" s="88"/>
      <c r="K81" s="87">
        <f t="shared" si="1"/>
        <v>0</v>
      </c>
    </row>
    <row r="82" spans="1:11" ht="19.5" customHeight="1" x14ac:dyDescent="0.3">
      <c r="A82" s="80" t="s">
        <v>175</v>
      </c>
      <c r="B82" s="34"/>
      <c r="C82" s="125"/>
      <c r="D82" s="125"/>
      <c r="E82" s="88"/>
      <c r="F82" s="99"/>
      <c r="G82" s="88"/>
      <c r="H82" s="118"/>
      <c r="I82" s="88">
        <f t="shared" si="12"/>
        <v>0</v>
      </c>
      <c r="J82" s="88"/>
      <c r="K82" s="87">
        <f t="shared" si="1"/>
        <v>0</v>
      </c>
    </row>
    <row r="83" spans="1:11" ht="18.75" customHeight="1" x14ac:dyDescent="0.3">
      <c r="A83" s="80" t="s">
        <v>179</v>
      </c>
      <c r="B83" s="34"/>
      <c r="C83" s="125"/>
      <c r="D83" s="125"/>
      <c r="E83" s="88"/>
      <c r="F83" s="99"/>
      <c r="G83" s="88"/>
      <c r="H83" s="118"/>
      <c r="I83" s="88">
        <f t="shared" si="12"/>
        <v>0</v>
      </c>
      <c r="J83" s="88"/>
      <c r="K83" s="87">
        <f t="shared" si="1"/>
        <v>0</v>
      </c>
    </row>
    <row r="84" spans="1:11" ht="18" customHeight="1" x14ac:dyDescent="0.25">
      <c r="A84" s="53" t="s">
        <v>37</v>
      </c>
      <c r="B84" s="34" t="s">
        <v>38</v>
      </c>
      <c r="C84" s="125"/>
      <c r="D84" s="125"/>
      <c r="E84" s="88"/>
      <c r="F84" s="99"/>
      <c r="G84" s="88"/>
      <c r="H84" s="118"/>
      <c r="I84" s="88"/>
      <c r="J84" s="88"/>
      <c r="K84" s="88"/>
    </row>
    <row r="85" spans="1:11" ht="18" customHeight="1" x14ac:dyDescent="0.3">
      <c r="A85" s="80" t="s">
        <v>178</v>
      </c>
      <c r="B85" s="34"/>
      <c r="C85" s="126">
        <v>483</v>
      </c>
      <c r="D85" s="125"/>
      <c r="E85" s="88"/>
      <c r="F85" s="99"/>
      <c r="G85" s="88"/>
      <c r="H85" s="118"/>
      <c r="I85" s="88">
        <f t="shared" si="12"/>
        <v>483</v>
      </c>
      <c r="J85" s="88"/>
      <c r="K85" s="87">
        <f t="shared" si="1"/>
        <v>483</v>
      </c>
    </row>
    <row r="86" spans="1:11" ht="18" customHeight="1" x14ac:dyDescent="0.3">
      <c r="A86" s="80" t="s">
        <v>172</v>
      </c>
      <c r="B86" s="34"/>
      <c r="C86" s="125">
        <v>497</v>
      </c>
      <c r="D86" s="125"/>
      <c r="E86" s="88"/>
      <c r="F86" s="99"/>
      <c r="G86" s="88"/>
      <c r="H86" s="118"/>
      <c r="I86" s="88">
        <f t="shared" si="12"/>
        <v>497</v>
      </c>
      <c r="J86" s="88"/>
      <c r="K86" s="87">
        <f t="shared" si="1"/>
        <v>497</v>
      </c>
    </row>
    <row r="87" spans="1:11" ht="18" customHeight="1" x14ac:dyDescent="0.3">
      <c r="A87" s="80" t="s">
        <v>175</v>
      </c>
      <c r="B87" s="34"/>
      <c r="C87" s="125">
        <v>510</v>
      </c>
      <c r="D87" s="125"/>
      <c r="E87" s="88"/>
      <c r="F87" s="99"/>
      <c r="G87" s="88"/>
      <c r="H87" s="118"/>
      <c r="I87" s="88">
        <f t="shared" si="12"/>
        <v>510</v>
      </c>
      <c r="J87" s="88"/>
      <c r="K87" s="87">
        <f t="shared" ref="K87:K138" si="13">SUM(I87+J87)</f>
        <v>510</v>
      </c>
    </row>
    <row r="88" spans="1:11" ht="18" customHeight="1" x14ac:dyDescent="0.3">
      <c r="A88" s="80" t="s">
        <v>179</v>
      </c>
      <c r="B88" s="34"/>
      <c r="C88" s="125">
        <v>523</v>
      </c>
      <c r="D88" s="125"/>
      <c r="E88" s="88"/>
      <c r="F88" s="99"/>
      <c r="G88" s="88"/>
      <c r="H88" s="118"/>
      <c r="I88" s="88">
        <f t="shared" si="12"/>
        <v>523</v>
      </c>
      <c r="J88" s="88"/>
      <c r="K88" s="87">
        <f t="shared" si="13"/>
        <v>523</v>
      </c>
    </row>
    <row r="89" spans="1:11" ht="34.5" customHeight="1" x14ac:dyDescent="0.25">
      <c r="A89" s="98" t="s">
        <v>39</v>
      </c>
      <c r="B89" s="34" t="s">
        <v>40</v>
      </c>
      <c r="C89" s="125"/>
      <c r="D89" s="125"/>
      <c r="E89" s="88"/>
      <c r="F89" s="99"/>
      <c r="G89" s="88"/>
      <c r="H89" s="118"/>
      <c r="I89" s="88"/>
      <c r="J89" s="88"/>
      <c r="K89" s="88"/>
    </row>
    <row r="90" spans="1:11" ht="21.75" customHeight="1" x14ac:dyDescent="0.3">
      <c r="A90" s="80" t="s">
        <v>178</v>
      </c>
      <c r="B90" s="34"/>
      <c r="C90" s="126">
        <v>41175</v>
      </c>
      <c r="D90" s="125"/>
      <c r="E90" s="88"/>
      <c r="F90" s="99"/>
      <c r="G90" s="88"/>
      <c r="H90" s="118"/>
      <c r="I90" s="88">
        <f t="shared" si="12"/>
        <v>41175</v>
      </c>
      <c r="J90" s="88"/>
      <c r="K90" s="87">
        <f t="shared" si="13"/>
        <v>41175</v>
      </c>
    </row>
    <row r="91" spans="1:11" ht="24" customHeight="1" x14ac:dyDescent="0.3">
      <c r="A91" s="80" t="s">
        <v>172</v>
      </c>
      <c r="B91" s="34"/>
      <c r="C91" s="125">
        <v>42337</v>
      </c>
      <c r="D91" s="125"/>
      <c r="E91" s="88"/>
      <c r="F91" s="99"/>
      <c r="G91" s="88"/>
      <c r="H91" s="118"/>
      <c r="I91" s="88">
        <f t="shared" si="12"/>
        <v>42337</v>
      </c>
      <c r="J91" s="88"/>
      <c r="K91" s="87">
        <f t="shared" si="13"/>
        <v>42337</v>
      </c>
    </row>
    <row r="92" spans="1:11" ht="22.5" customHeight="1" x14ac:dyDescent="0.3">
      <c r="A92" s="80" t="s">
        <v>175</v>
      </c>
      <c r="B92" s="34"/>
      <c r="C92" s="125">
        <v>43438</v>
      </c>
      <c r="D92" s="125"/>
      <c r="E92" s="88"/>
      <c r="F92" s="99"/>
      <c r="G92" s="88"/>
      <c r="H92" s="118"/>
      <c r="I92" s="88">
        <f t="shared" si="12"/>
        <v>43438</v>
      </c>
      <c r="J92" s="88"/>
      <c r="K92" s="87">
        <f t="shared" si="13"/>
        <v>43438</v>
      </c>
    </row>
    <row r="93" spans="1:11" ht="21.75" customHeight="1" x14ac:dyDescent="0.3">
      <c r="A93" s="80" t="s">
        <v>179</v>
      </c>
      <c r="B93" s="34"/>
      <c r="C93" s="125">
        <v>44480</v>
      </c>
      <c r="D93" s="125"/>
      <c r="E93" s="88"/>
      <c r="F93" s="99"/>
      <c r="G93" s="88"/>
      <c r="H93" s="118"/>
      <c r="I93" s="88">
        <f t="shared" si="12"/>
        <v>44480</v>
      </c>
      <c r="J93" s="88"/>
      <c r="K93" s="87">
        <f t="shared" si="13"/>
        <v>44480</v>
      </c>
    </row>
    <row r="94" spans="1:11" s="11" customFormat="1" ht="18" customHeight="1" x14ac:dyDescent="0.3">
      <c r="A94" s="48" t="s">
        <v>41</v>
      </c>
      <c r="B94" s="49" t="s">
        <v>42</v>
      </c>
      <c r="C94" s="131"/>
      <c r="D94" s="131"/>
      <c r="E94" s="86"/>
      <c r="F94" s="103"/>
      <c r="G94" s="86"/>
      <c r="H94" s="116"/>
      <c r="I94" s="86"/>
      <c r="J94" s="86"/>
      <c r="K94" s="86"/>
    </row>
    <row r="95" spans="1:11" ht="18" customHeight="1" x14ac:dyDescent="0.3">
      <c r="A95" s="80" t="s">
        <v>178</v>
      </c>
      <c r="B95" s="34"/>
      <c r="C95" s="125"/>
      <c r="D95" s="125"/>
      <c r="E95" s="88"/>
      <c r="F95" s="99"/>
      <c r="G95" s="88"/>
      <c r="H95" s="118"/>
      <c r="I95" s="87">
        <f t="shared" si="12"/>
        <v>0</v>
      </c>
      <c r="J95" s="88"/>
      <c r="K95" s="87">
        <f t="shared" si="13"/>
        <v>0</v>
      </c>
    </row>
    <row r="96" spans="1:11" ht="18" customHeight="1" x14ac:dyDescent="0.3">
      <c r="A96" s="80" t="s">
        <v>172</v>
      </c>
      <c r="B96" s="34"/>
      <c r="C96" s="125"/>
      <c r="D96" s="125"/>
      <c r="E96" s="88"/>
      <c r="F96" s="99"/>
      <c r="G96" s="88"/>
      <c r="H96" s="118"/>
      <c r="I96" s="87">
        <f t="shared" si="12"/>
        <v>0</v>
      </c>
      <c r="J96" s="88"/>
      <c r="K96" s="87">
        <f t="shared" si="13"/>
        <v>0</v>
      </c>
    </row>
    <row r="97" spans="1:11" ht="18" customHeight="1" x14ac:dyDescent="0.3">
      <c r="A97" s="80" t="s">
        <v>175</v>
      </c>
      <c r="B97" s="34"/>
      <c r="C97" s="125"/>
      <c r="D97" s="125"/>
      <c r="E97" s="88"/>
      <c r="F97" s="99"/>
      <c r="G97" s="88"/>
      <c r="H97" s="118"/>
      <c r="I97" s="87">
        <f t="shared" si="12"/>
        <v>0</v>
      </c>
      <c r="J97" s="88"/>
      <c r="K97" s="87">
        <f t="shared" si="13"/>
        <v>0</v>
      </c>
    </row>
    <row r="98" spans="1:11" ht="18" customHeight="1" x14ac:dyDescent="0.3">
      <c r="A98" s="80" t="s">
        <v>179</v>
      </c>
      <c r="B98" s="34"/>
      <c r="C98" s="125"/>
      <c r="D98" s="125"/>
      <c r="E98" s="88"/>
      <c r="F98" s="99"/>
      <c r="G98" s="88"/>
      <c r="H98" s="118"/>
      <c r="I98" s="87">
        <f t="shared" si="12"/>
        <v>0</v>
      </c>
      <c r="J98" s="88"/>
      <c r="K98" s="87">
        <f t="shared" si="13"/>
        <v>0</v>
      </c>
    </row>
    <row r="99" spans="1:11" s="11" customFormat="1" ht="18" customHeight="1" x14ac:dyDescent="0.3">
      <c r="A99" s="48" t="s">
        <v>43</v>
      </c>
      <c r="B99" s="49" t="s">
        <v>44</v>
      </c>
      <c r="C99" s="131"/>
      <c r="D99" s="131"/>
      <c r="E99" s="86"/>
      <c r="F99" s="103"/>
      <c r="G99" s="86"/>
      <c r="H99" s="116"/>
      <c r="I99" s="86"/>
      <c r="J99" s="86"/>
      <c r="K99" s="86"/>
    </row>
    <row r="100" spans="1:11" ht="18" customHeight="1" x14ac:dyDescent="0.3">
      <c r="A100" s="80" t="s">
        <v>178</v>
      </c>
      <c r="B100" s="34"/>
      <c r="C100" s="126">
        <v>96616</v>
      </c>
      <c r="D100" s="126">
        <v>395639</v>
      </c>
      <c r="E100" s="88"/>
      <c r="F100" s="99"/>
      <c r="G100" s="88"/>
      <c r="H100" s="118"/>
      <c r="I100" s="87">
        <f t="shared" si="12"/>
        <v>492255</v>
      </c>
      <c r="J100" s="88"/>
      <c r="K100" s="87">
        <f t="shared" si="13"/>
        <v>492255</v>
      </c>
    </row>
    <row r="101" spans="1:11" ht="18" customHeight="1" x14ac:dyDescent="0.3">
      <c r="A101" s="80" t="s">
        <v>172</v>
      </c>
      <c r="B101" s="34"/>
      <c r="C101" s="125">
        <v>96380</v>
      </c>
      <c r="D101" s="125">
        <v>407852</v>
      </c>
      <c r="E101" s="88"/>
      <c r="F101" s="99"/>
      <c r="G101" s="88"/>
      <c r="H101" s="118"/>
      <c r="I101" s="87">
        <f t="shared" si="12"/>
        <v>504232</v>
      </c>
      <c r="J101" s="88"/>
      <c r="K101" s="87">
        <f t="shared" si="13"/>
        <v>504232</v>
      </c>
    </row>
    <row r="102" spans="1:11" ht="18" customHeight="1" x14ac:dyDescent="0.3">
      <c r="A102" s="80" t="s">
        <v>175</v>
      </c>
      <c r="B102" s="34"/>
      <c r="C102" s="125">
        <v>98884</v>
      </c>
      <c r="D102" s="125">
        <v>410571</v>
      </c>
      <c r="E102" s="88"/>
      <c r="F102" s="99"/>
      <c r="G102" s="88"/>
      <c r="H102" s="118"/>
      <c r="I102" s="87">
        <f t="shared" si="12"/>
        <v>509455</v>
      </c>
      <c r="J102" s="88"/>
      <c r="K102" s="87">
        <f t="shared" si="13"/>
        <v>509455</v>
      </c>
    </row>
    <row r="103" spans="1:11" ht="18" customHeight="1" x14ac:dyDescent="0.3">
      <c r="A103" s="80" t="s">
        <v>179</v>
      </c>
      <c r="B103" s="34"/>
      <c r="C103" s="125">
        <v>101258</v>
      </c>
      <c r="D103" s="125">
        <v>413504</v>
      </c>
      <c r="E103" s="88"/>
      <c r="F103" s="99"/>
      <c r="G103" s="88"/>
      <c r="H103" s="118"/>
      <c r="I103" s="87">
        <f t="shared" si="12"/>
        <v>514762</v>
      </c>
      <c r="J103" s="88"/>
      <c r="K103" s="87">
        <f t="shared" si="13"/>
        <v>514762</v>
      </c>
    </row>
    <row r="104" spans="1:11" s="11" customFormat="1" ht="18" customHeight="1" x14ac:dyDescent="0.3">
      <c r="A104" s="48" t="s">
        <v>45</v>
      </c>
      <c r="B104" s="49" t="s">
        <v>46</v>
      </c>
      <c r="C104" s="131"/>
      <c r="D104" s="131"/>
      <c r="E104" s="86"/>
      <c r="F104" s="103"/>
      <c r="G104" s="86"/>
      <c r="H104" s="116"/>
      <c r="I104" s="86"/>
      <c r="J104" s="86"/>
      <c r="K104" s="86"/>
    </row>
    <row r="105" spans="1:11" ht="18" customHeight="1" x14ac:dyDescent="0.3">
      <c r="A105" s="80" t="s">
        <v>178</v>
      </c>
      <c r="B105" s="34"/>
      <c r="C105" s="126">
        <v>537</v>
      </c>
      <c r="D105" s="125"/>
      <c r="E105" s="88"/>
      <c r="F105" s="99"/>
      <c r="G105" s="88"/>
      <c r="H105" s="118"/>
      <c r="I105" s="87">
        <f t="shared" si="12"/>
        <v>537</v>
      </c>
      <c r="J105" s="88"/>
      <c r="K105" s="87">
        <f t="shared" si="13"/>
        <v>537</v>
      </c>
    </row>
    <row r="106" spans="1:11" ht="18" customHeight="1" x14ac:dyDescent="0.3">
      <c r="A106" s="80" t="s">
        <v>172</v>
      </c>
      <c r="B106" s="34"/>
      <c r="C106" s="125"/>
      <c r="D106" s="125"/>
      <c r="E106" s="88"/>
      <c r="F106" s="99"/>
      <c r="G106" s="88"/>
      <c r="H106" s="118"/>
      <c r="I106" s="87">
        <f t="shared" si="12"/>
        <v>0</v>
      </c>
      <c r="J106" s="88"/>
      <c r="K106" s="87">
        <f t="shared" si="13"/>
        <v>0</v>
      </c>
    </row>
    <row r="107" spans="1:11" ht="18" customHeight="1" x14ac:dyDescent="0.3">
      <c r="A107" s="80" t="s">
        <v>175</v>
      </c>
      <c r="B107" s="34"/>
      <c r="C107" s="125"/>
      <c r="D107" s="125"/>
      <c r="E107" s="88"/>
      <c r="F107" s="99"/>
      <c r="G107" s="88"/>
      <c r="H107" s="118"/>
      <c r="I107" s="87">
        <f t="shared" si="12"/>
        <v>0</v>
      </c>
      <c r="J107" s="88"/>
      <c r="K107" s="87">
        <f t="shared" si="13"/>
        <v>0</v>
      </c>
    </row>
    <row r="108" spans="1:11" ht="18" customHeight="1" x14ac:dyDescent="0.3">
      <c r="A108" s="80" t="s">
        <v>179</v>
      </c>
      <c r="B108" s="34"/>
      <c r="C108" s="125"/>
      <c r="D108" s="125"/>
      <c r="E108" s="88"/>
      <c r="F108" s="99"/>
      <c r="G108" s="88"/>
      <c r="H108" s="118"/>
      <c r="I108" s="87">
        <f t="shared" si="12"/>
        <v>0</v>
      </c>
      <c r="J108" s="88"/>
      <c r="K108" s="87">
        <f t="shared" si="13"/>
        <v>0</v>
      </c>
    </row>
    <row r="109" spans="1:11" s="11" customFormat="1" ht="18" customHeight="1" x14ac:dyDescent="0.3">
      <c r="A109" s="48" t="s">
        <v>47</v>
      </c>
      <c r="B109" s="49" t="s">
        <v>48</v>
      </c>
      <c r="C109" s="131"/>
      <c r="D109" s="131"/>
      <c r="E109" s="86"/>
      <c r="F109" s="103"/>
      <c r="G109" s="86"/>
      <c r="H109" s="116"/>
      <c r="I109" s="86"/>
      <c r="J109" s="86"/>
      <c r="K109" s="86"/>
    </row>
    <row r="110" spans="1:11" ht="18" customHeight="1" x14ac:dyDescent="0.3">
      <c r="A110" s="80" t="s">
        <v>178</v>
      </c>
      <c r="B110" s="34"/>
      <c r="C110" s="125"/>
      <c r="D110" s="125"/>
      <c r="E110" s="88"/>
      <c r="F110" s="99"/>
      <c r="G110" s="88">
        <v>35000</v>
      </c>
      <c r="H110" s="118"/>
      <c r="I110" s="87">
        <f t="shared" si="12"/>
        <v>35000</v>
      </c>
      <c r="J110" s="88"/>
      <c r="K110" s="87">
        <f t="shared" si="13"/>
        <v>35000</v>
      </c>
    </row>
    <row r="111" spans="1:11" ht="18" customHeight="1" x14ac:dyDescent="0.3">
      <c r="A111" s="80" t="s">
        <v>172</v>
      </c>
      <c r="B111" s="34"/>
      <c r="C111" s="125"/>
      <c r="D111" s="125"/>
      <c r="E111" s="88"/>
      <c r="F111" s="99"/>
      <c r="G111" s="88"/>
      <c r="H111" s="118"/>
      <c r="I111" s="87">
        <f t="shared" si="12"/>
        <v>0</v>
      </c>
      <c r="J111" s="88"/>
      <c r="K111" s="87">
        <f t="shared" si="13"/>
        <v>0</v>
      </c>
    </row>
    <row r="112" spans="1:11" ht="18" customHeight="1" x14ac:dyDescent="0.3">
      <c r="A112" s="80" t="s">
        <v>175</v>
      </c>
      <c r="B112" s="34"/>
      <c r="C112" s="125"/>
      <c r="D112" s="125"/>
      <c r="E112" s="88"/>
      <c r="F112" s="99"/>
      <c r="G112" s="88"/>
      <c r="H112" s="118"/>
      <c r="I112" s="87">
        <f t="shared" si="12"/>
        <v>0</v>
      </c>
      <c r="J112" s="88"/>
      <c r="K112" s="87">
        <f t="shared" si="13"/>
        <v>0</v>
      </c>
    </row>
    <row r="113" spans="1:11" ht="18" customHeight="1" x14ac:dyDescent="0.3">
      <c r="A113" s="80" t="s">
        <v>179</v>
      </c>
      <c r="B113" s="34"/>
      <c r="C113" s="125"/>
      <c r="D113" s="125"/>
      <c r="E113" s="88"/>
      <c r="F113" s="99"/>
      <c r="G113" s="88"/>
      <c r="H113" s="118"/>
      <c r="I113" s="87">
        <f t="shared" si="12"/>
        <v>0</v>
      </c>
      <c r="J113" s="88"/>
      <c r="K113" s="87">
        <f t="shared" si="13"/>
        <v>0</v>
      </c>
    </row>
    <row r="114" spans="1:11" s="11" customFormat="1" ht="18" customHeight="1" x14ac:dyDescent="0.3">
      <c r="A114" s="95" t="s">
        <v>49</v>
      </c>
      <c r="B114" s="96" t="s">
        <v>50</v>
      </c>
      <c r="C114" s="131"/>
      <c r="D114" s="131"/>
      <c r="E114" s="97"/>
      <c r="F114" s="103"/>
      <c r="G114" s="97"/>
      <c r="H114" s="116"/>
      <c r="I114" s="97"/>
      <c r="J114" s="97"/>
      <c r="K114" s="97"/>
    </row>
    <row r="115" spans="1:11" s="13" customFormat="1" ht="18" customHeight="1" x14ac:dyDescent="0.3">
      <c r="A115" s="80" t="s">
        <v>178</v>
      </c>
      <c r="B115" s="12"/>
      <c r="C115" s="131">
        <f>SUM(C120+C125)</f>
        <v>428980</v>
      </c>
      <c r="D115" s="131">
        <f>SUM(D120+D125)</f>
        <v>317236</v>
      </c>
      <c r="E115" s="94">
        <f>SUM(E120+E125)</f>
        <v>0</v>
      </c>
      <c r="F115" s="104">
        <f>SUM(F120+F125)</f>
        <v>0</v>
      </c>
      <c r="G115" s="94">
        <f>SUM(G120+G125)</f>
        <v>0</v>
      </c>
      <c r="H115" s="117">
        <f>SUM(H120+H125+H130)</f>
        <v>0</v>
      </c>
      <c r="I115" s="94">
        <f>SUM(I120+I125+I130)</f>
        <v>746216</v>
      </c>
      <c r="J115" s="94">
        <f t="shared" ref="D115:J116" si="14">SUM(J120+J125)</f>
        <v>-126992</v>
      </c>
      <c r="K115" s="94">
        <f>SUM(K120+K125+K130)</f>
        <v>619224</v>
      </c>
    </row>
    <row r="116" spans="1:11" s="13" customFormat="1" ht="18" customHeight="1" x14ac:dyDescent="0.3">
      <c r="A116" s="80" t="s">
        <v>172</v>
      </c>
      <c r="B116" s="12"/>
      <c r="C116" s="124">
        <f>SUM(C121+C126)</f>
        <v>92733</v>
      </c>
      <c r="D116" s="124">
        <f t="shared" si="14"/>
        <v>307127</v>
      </c>
      <c r="E116" s="94">
        <f t="shared" si="14"/>
        <v>0</v>
      </c>
      <c r="F116" s="104">
        <f t="shared" si="14"/>
        <v>0</v>
      </c>
      <c r="G116" s="94">
        <f t="shared" si="14"/>
        <v>0</v>
      </c>
      <c r="H116" s="117">
        <f>SUM(H121+H126+H131)</f>
        <v>0</v>
      </c>
      <c r="I116" s="94">
        <f t="shared" si="14"/>
        <v>399860</v>
      </c>
      <c r="J116" s="94">
        <f t="shared" si="14"/>
        <v>-135445</v>
      </c>
      <c r="K116" s="94">
        <f t="shared" si="13"/>
        <v>264415</v>
      </c>
    </row>
    <row r="117" spans="1:11" s="13" customFormat="1" ht="18" customHeight="1" x14ac:dyDescent="0.3">
      <c r="A117" s="80" t="s">
        <v>175</v>
      </c>
      <c r="B117" s="12"/>
      <c r="C117" s="124">
        <f>SUM(C122+C127)</f>
        <v>67782</v>
      </c>
      <c r="D117" s="124">
        <f t="shared" ref="D117:J118" si="15">SUM(D122+D127)</f>
        <v>308486</v>
      </c>
      <c r="E117" s="94">
        <f t="shared" si="15"/>
        <v>0</v>
      </c>
      <c r="F117" s="104">
        <f t="shared" si="15"/>
        <v>0</v>
      </c>
      <c r="G117" s="94">
        <f t="shared" si="15"/>
        <v>0</v>
      </c>
      <c r="H117" s="117">
        <f>SUM(H122+H127+H132)</f>
        <v>0</v>
      </c>
      <c r="I117" s="94">
        <f t="shared" si="15"/>
        <v>376268</v>
      </c>
      <c r="J117" s="94">
        <f t="shared" si="15"/>
        <v>-135076</v>
      </c>
      <c r="K117" s="94">
        <f t="shared" si="13"/>
        <v>241192</v>
      </c>
    </row>
    <row r="118" spans="1:11" s="13" customFormat="1" ht="18" customHeight="1" x14ac:dyDescent="0.3">
      <c r="A118" s="80" t="s">
        <v>179</v>
      </c>
      <c r="B118" s="12"/>
      <c r="C118" s="124">
        <f>SUM(C123+C128)</f>
        <v>40100</v>
      </c>
      <c r="D118" s="124">
        <f t="shared" si="15"/>
        <v>310090</v>
      </c>
      <c r="E118" s="94">
        <f t="shared" si="15"/>
        <v>0</v>
      </c>
      <c r="F118" s="104">
        <f t="shared" si="15"/>
        <v>0</v>
      </c>
      <c r="G118" s="94">
        <f t="shared" si="15"/>
        <v>0</v>
      </c>
      <c r="H118" s="117">
        <f>SUM(H123+H128+H133)</f>
        <v>0</v>
      </c>
      <c r="I118" s="94">
        <f t="shared" si="15"/>
        <v>350190</v>
      </c>
      <c r="J118" s="94">
        <f t="shared" si="15"/>
        <v>-134949</v>
      </c>
      <c r="K118" s="94">
        <f t="shared" si="13"/>
        <v>215241</v>
      </c>
    </row>
    <row r="119" spans="1:11" ht="18" customHeight="1" x14ac:dyDescent="0.25">
      <c r="A119" s="17" t="s">
        <v>51</v>
      </c>
      <c r="B119" s="15" t="s">
        <v>52</v>
      </c>
      <c r="C119" s="125"/>
      <c r="D119" s="125"/>
      <c r="E119" s="93"/>
      <c r="F119" s="99"/>
      <c r="G119" s="93"/>
      <c r="H119" s="118"/>
      <c r="I119" s="93"/>
      <c r="J119" s="93"/>
      <c r="K119" s="93"/>
    </row>
    <row r="120" spans="1:11" ht="18" customHeight="1" x14ac:dyDescent="0.3">
      <c r="A120" s="80" t="s">
        <v>178</v>
      </c>
      <c r="B120" s="15"/>
      <c r="C120" s="126">
        <v>397124</v>
      </c>
      <c r="D120" s="125">
        <v>11755</v>
      </c>
      <c r="E120" s="93"/>
      <c r="F120" s="99"/>
      <c r="G120" s="93"/>
      <c r="H120" s="118"/>
      <c r="I120" s="93">
        <f>SUM(C120+D120+E120+F120+G120+H120)</f>
        <v>408879</v>
      </c>
      <c r="J120" s="93"/>
      <c r="K120" s="94">
        <f t="shared" si="13"/>
        <v>408879</v>
      </c>
    </row>
    <row r="121" spans="1:11" ht="18" customHeight="1" x14ac:dyDescent="0.3">
      <c r="A121" s="80" t="s">
        <v>172</v>
      </c>
      <c r="B121" s="15"/>
      <c r="C121" s="125">
        <v>92733</v>
      </c>
      <c r="D121" s="125"/>
      <c r="E121" s="93"/>
      <c r="F121" s="99"/>
      <c r="G121" s="93"/>
      <c r="H121" s="118"/>
      <c r="I121" s="93">
        <f>SUM(C121+D121+E121+F121+G121+H121)</f>
        <v>92733</v>
      </c>
      <c r="J121" s="93"/>
      <c r="K121" s="94">
        <f t="shared" si="13"/>
        <v>92733</v>
      </c>
    </row>
    <row r="122" spans="1:11" ht="18" customHeight="1" x14ac:dyDescent="0.3">
      <c r="A122" s="80" t="s">
        <v>175</v>
      </c>
      <c r="B122" s="15"/>
      <c r="C122" s="125">
        <v>67782</v>
      </c>
      <c r="D122" s="125"/>
      <c r="E122" s="93"/>
      <c r="F122" s="99"/>
      <c r="G122" s="93"/>
      <c r="H122" s="118"/>
      <c r="I122" s="93">
        <f>SUM(C122+D122+E122+F122+G122+H122)</f>
        <v>67782</v>
      </c>
      <c r="J122" s="93"/>
      <c r="K122" s="94">
        <f t="shared" si="13"/>
        <v>67782</v>
      </c>
    </row>
    <row r="123" spans="1:11" ht="18" customHeight="1" x14ac:dyDescent="0.3">
      <c r="A123" s="80" t="s">
        <v>179</v>
      </c>
      <c r="B123" s="15"/>
      <c r="C123" s="125">
        <v>40100</v>
      </c>
      <c r="D123" s="125"/>
      <c r="E123" s="93"/>
      <c r="F123" s="99"/>
      <c r="G123" s="93"/>
      <c r="H123" s="118"/>
      <c r="I123" s="93">
        <f>SUM(C123+D123+E123+F123+G123+H123)</f>
        <v>40100</v>
      </c>
      <c r="J123" s="93"/>
      <c r="K123" s="94">
        <f t="shared" si="13"/>
        <v>40100</v>
      </c>
    </row>
    <row r="124" spans="1:11" ht="18" customHeight="1" x14ac:dyDescent="0.25">
      <c r="A124" s="17" t="s">
        <v>53</v>
      </c>
      <c r="B124" s="15" t="s">
        <v>54</v>
      </c>
      <c r="C124" s="125"/>
      <c r="D124" s="125"/>
      <c r="E124" s="93"/>
      <c r="F124" s="93"/>
      <c r="G124" s="93"/>
      <c r="H124" s="118"/>
      <c r="I124" s="93"/>
      <c r="J124" s="93"/>
      <c r="K124" s="93"/>
    </row>
    <row r="125" spans="1:11" ht="18" customHeight="1" x14ac:dyDescent="0.3">
      <c r="A125" s="80" t="s">
        <v>178</v>
      </c>
      <c r="B125" s="15"/>
      <c r="C125" s="126">
        <v>31856</v>
      </c>
      <c r="D125" s="126">
        <v>305481</v>
      </c>
      <c r="E125" s="93"/>
      <c r="F125" s="93"/>
      <c r="G125" s="93"/>
      <c r="H125" s="118"/>
      <c r="I125" s="93">
        <f>SUM(C125+D125+E125+F125+G125+H125)</f>
        <v>337337</v>
      </c>
      <c r="J125" s="123">
        <v>-126992</v>
      </c>
      <c r="K125" s="94">
        <f t="shared" si="13"/>
        <v>210345</v>
      </c>
    </row>
    <row r="126" spans="1:11" ht="18" customHeight="1" x14ac:dyDescent="0.3">
      <c r="A126" s="80" t="s">
        <v>172</v>
      </c>
      <c r="B126" s="15"/>
      <c r="C126" s="125"/>
      <c r="D126" s="125">
        <v>307127</v>
      </c>
      <c r="E126" s="93"/>
      <c r="F126" s="99"/>
      <c r="G126" s="93"/>
      <c r="H126" s="118"/>
      <c r="I126" s="93">
        <f>SUM(C126+D126+E126+F126+G126+H126)</f>
        <v>307127</v>
      </c>
      <c r="J126" s="123">
        <v>-135445</v>
      </c>
      <c r="K126" s="94">
        <f t="shared" si="13"/>
        <v>171682</v>
      </c>
    </row>
    <row r="127" spans="1:11" ht="18" customHeight="1" x14ac:dyDescent="0.3">
      <c r="A127" s="80" t="s">
        <v>175</v>
      </c>
      <c r="B127" s="34"/>
      <c r="C127" s="125"/>
      <c r="D127" s="125">
        <v>308486</v>
      </c>
      <c r="E127" s="88"/>
      <c r="F127" s="99"/>
      <c r="G127" s="88"/>
      <c r="H127" s="118"/>
      <c r="I127" s="88">
        <f>SUM(C127+D127+E127+F127+G127+H127)</f>
        <v>308486</v>
      </c>
      <c r="J127" s="123">
        <v>-135076</v>
      </c>
      <c r="K127" s="87">
        <f t="shared" si="13"/>
        <v>173410</v>
      </c>
    </row>
    <row r="128" spans="1:11" ht="18" customHeight="1" x14ac:dyDescent="0.3">
      <c r="A128" s="80" t="s">
        <v>179</v>
      </c>
      <c r="B128" s="34"/>
      <c r="C128" s="125"/>
      <c r="D128" s="125">
        <v>310090</v>
      </c>
      <c r="E128" s="88"/>
      <c r="F128" s="99"/>
      <c r="G128" s="88"/>
      <c r="H128" s="118"/>
      <c r="I128" s="88">
        <f>SUM(C128+D128+E128+F128+G128+H128)</f>
        <v>310090</v>
      </c>
      <c r="J128" s="123">
        <v>-134949</v>
      </c>
      <c r="K128" s="87">
        <f t="shared" si="13"/>
        <v>175141</v>
      </c>
    </row>
    <row r="129" spans="1:11" ht="18" customHeight="1" x14ac:dyDescent="0.3">
      <c r="A129" s="46" t="s">
        <v>169</v>
      </c>
      <c r="B129" s="34"/>
      <c r="C129" s="125"/>
      <c r="D129" s="125"/>
      <c r="E129" s="88"/>
      <c r="F129" s="99"/>
      <c r="G129" s="88"/>
      <c r="H129" s="118"/>
      <c r="I129" s="88"/>
      <c r="J129" s="88"/>
      <c r="K129" s="87"/>
    </row>
    <row r="130" spans="1:11" ht="18" customHeight="1" x14ac:dyDescent="0.3">
      <c r="A130" s="80" t="s">
        <v>178</v>
      </c>
      <c r="B130" s="34"/>
      <c r="C130" s="125"/>
      <c r="D130" s="125"/>
      <c r="E130" s="88"/>
      <c r="F130" s="99"/>
      <c r="G130" s="88"/>
      <c r="H130" s="118"/>
      <c r="I130" s="88">
        <f>SUM(C130+D130+E130+F130+G130+H130)</f>
        <v>0</v>
      </c>
      <c r="J130" s="88"/>
      <c r="K130" s="87">
        <f t="shared" si="13"/>
        <v>0</v>
      </c>
    </row>
    <row r="131" spans="1:11" ht="18" customHeight="1" x14ac:dyDescent="0.3">
      <c r="A131" s="80" t="s">
        <v>172</v>
      </c>
      <c r="B131" s="34"/>
      <c r="C131" s="125"/>
      <c r="D131" s="125"/>
      <c r="E131" s="88"/>
      <c r="F131" s="99"/>
      <c r="G131" s="88"/>
      <c r="H131" s="118"/>
      <c r="I131" s="88"/>
      <c r="J131" s="88"/>
      <c r="K131" s="87"/>
    </row>
    <row r="132" spans="1:11" ht="18" customHeight="1" x14ac:dyDescent="0.3">
      <c r="A132" s="80" t="s">
        <v>175</v>
      </c>
      <c r="B132" s="34"/>
      <c r="C132" s="125"/>
      <c r="D132" s="125"/>
      <c r="E132" s="88"/>
      <c r="F132" s="99"/>
      <c r="G132" s="88"/>
      <c r="H132" s="118"/>
      <c r="I132" s="88"/>
      <c r="J132" s="88"/>
      <c r="K132" s="87"/>
    </row>
    <row r="133" spans="1:11" ht="18" customHeight="1" x14ac:dyDescent="0.3">
      <c r="A133" s="80" t="s">
        <v>179</v>
      </c>
      <c r="B133" s="34"/>
      <c r="C133" s="125"/>
      <c r="D133" s="125"/>
      <c r="E133" s="88"/>
      <c r="F133" s="99"/>
      <c r="G133" s="88"/>
      <c r="H133" s="118"/>
      <c r="I133" s="88"/>
      <c r="J133" s="88"/>
      <c r="K133" s="87"/>
    </row>
    <row r="134" spans="1:11" s="11" customFormat="1" ht="18" customHeight="1" x14ac:dyDescent="0.3">
      <c r="A134" s="48" t="s">
        <v>55</v>
      </c>
      <c r="B134" s="49" t="s">
        <v>56</v>
      </c>
      <c r="C134" s="131"/>
      <c r="D134" s="131"/>
      <c r="E134" s="86"/>
      <c r="F134" s="103"/>
      <c r="G134" s="86"/>
      <c r="H134" s="116"/>
      <c r="I134" s="86"/>
      <c r="J134" s="86"/>
      <c r="K134" s="86"/>
    </row>
    <row r="135" spans="1:11" ht="18" customHeight="1" x14ac:dyDescent="0.3">
      <c r="A135" s="80" t="s">
        <v>178</v>
      </c>
      <c r="B135" s="34"/>
      <c r="C135" s="125">
        <v>65590</v>
      </c>
      <c r="D135" s="126"/>
      <c r="E135" s="88"/>
      <c r="F135" s="99"/>
      <c r="G135" s="88"/>
      <c r="H135" s="118"/>
      <c r="I135" s="87">
        <f>SUM(C135+D135+E135+F135+G135+H135)</f>
        <v>65590</v>
      </c>
      <c r="J135" s="88"/>
      <c r="K135" s="87">
        <f t="shared" si="13"/>
        <v>65590</v>
      </c>
    </row>
    <row r="136" spans="1:11" ht="18" customHeight="1" x14ac:dyDescent="0.3">
      <c r="A136" s="80" t="s">
        <v>172</v>
      </c>
      <c r="B136" s="34"/>
      <c r="C136" s="125">
        <v>204828</v>
      </c>
      <c r="D136" s="125"/>
      <c r="E136" s="88"/>
      <c r="F136" s="99"/>
      <c r="G136" s="88"/>
      <c r="H136" s="118"/>
      <c r="I136" s="87">
        <f>SUM(C136+D136+E136+F136+G136+H136)</f>
        <v>204828</v>
      </c>
      <c r="J136" s="88"/>
      <c r="K136" s="87">
        <f t="shared" si="13"/>
        <v>204828</v>
      </c>
    </row>
    <row r="137" spans="1:11" ht="18" customHeight="1" x14ac:dyDescent="0.3">
      <c r="A137" s="80" t="s">
        <v>175</v>
      </c>
      <c r="B137" s="34"/>
      <c r="C137" s="125">
        <v>241983</v>
      </c>
      <c r="D137" s="125"/>
      <c r="E137" s="88"/>
      <c r="F137" s="99"/>
      <c r="G137" s="88"/>
      <c r="H137" s="118"/>
      <c r="I137" s="87">
        <f>SUM(C137+D137+E137+F137+G137+H137)</f>
        <v>241983</v>
      </c>
      <c r="J137" s="88"/>
      <c r="K137" s="87">
        <f t="shared" si="13"/>
        <v>241983</v>
      </c>
    </row>
    <row r="138" spans="1:11" ht="18" customHeight="1" x14ac:dyDescent="0.3">
      <c r="A138" s="80" t="s">
        <v>179</v>
      </c>
      <c r="B138" s="34"/>
      <c r="C138" s="125">
        <v>60553</v>
      </c>
      <c r="D138" s="125"/>
      <c r="E138" s="88"/>
      <c r="F138" s="99"/>
      <c r="G138" s="88"/>
      <c r="H138" s="118"/>
      <c r="I138" s="87">
        <f>SUM(C138+D138+E138+F138+G138+H138)</f>
        <v>60553</v>
      </c>
      <c r="J138" s="88"/>
      <c r="K138" s="87">
        <f t="shared" si="13"/>
        <v>60553</v>
      </c>
    </row>
    <row r="139" spans="1:11" s="13" customFormat="1" ht="18" customHeight="1" x14ac:dyDescent="0.3">
      <c r="A139" s="57" t="s">
        <v>57</v>
      </c>
      <c r="B139" s="58">
        <v>24</v>
      </c>
      <c r="C139" s="131"/>
      <c r="D139" s="131"/>
      <c r="E139" s="86"/>
      <c r="F139" s="103"/>
      <c r="G139" s="86"/>
      <c r="H139" s="116"/>
      <c r="I139" s="86"/>
      <c r="J139" s="86"/>
      <c r="K139" s="86"/>
    </row>
    <row r="140" spans="1:11" s="13" customFormat="1" ht="18" customHeight="1" x14ac:dyDescent="0.3">
      <c r="A140" s="80" t="s">
        <v>178</v>
      </c>
      <c r="B140" s="51"/>
      <c r="C140" s="131">
        <f>SUM(C145+C200+C205+C220+C225)</f>
        <v>1469337</v>
      </c>
      <c r="D140" s="131">
        <f>SUM(D145+D200+D205+D220+D225)</f>
        <v>723129</v>
      </c>
      <c r="E140" s="86">
        <f t="shared" ref="E140:K140" si="16">SUM(E145+E200+E205+E220+E225)</f>
        <v>0</v>
      </c>
      <c r="F140" s="103">
        <f t="shared" si="16"/>
        <v>0</v>
      </c>
      <c r="G140" s="86">
        <f t="shared" si="16"/>
        <v>35000</v>
      </c>
      <c r="H140" s="116">
        <f t="shared" si="16"/>
        <v>0</v>
      </c>
      <c r="I140" s="86">
        <f t="shared" si="16"/>
        <v>2227466</v>
      </c>
      <c r="J140" s="86">
        <f t="shared" si="16"/>
        <v>-126992</v>
      </c>
      <c r="K140" s="86">
        <f t="shared" si="16"/>
        <v>2100474</v>
      </c>
    </row>
    <row r="141" spans="1:11" s="13" customFormat="1" ht="18" customHeight="1" x14ac:dyDescent="0.3">
      <c r="A141" s="80" t="s">
        <v>172</v>
      </c>
      <c r="B141" s="51"/>
      <c r="C141" s="131">
        <f>SUM(C146+C201+C206+C211+C221+C226)</f>
        <v>1277679</v>
      </c>
      <c r="D141" s="131">
        <f t="shared" ref="D141:K143" si="17">SUM(D146+D201+D206+D221+D226)</f>
        <v>714979</v>
      </c>
      <c r="E141" s="86">
        <f t="shared" si="17"/>
        <v>0</v>
      </c>
      <c r="F141" s="103">
        <f t="shared" si="17"/>
        <v>0</v>
      </c>
      <c r="G141" s="86">
        <f t="shared" si="17"/>
        <v>0</v>
      </c>
      <c r="H141" s="116">
        <f t="shared" si="17"/>
        <v>0</v>
      </c>
      <c r="I141" s="86">
        <f t="shared" si="17"/>
        <v>1992658</v>
      </c>
      <c r="J141" s="86">
        <f t="shared" si="17"/>
        <v>-135445</v>
      </c>
      <c r="K141" s="86">
        <f t="shared" si="17"/>
        <v>1857213</v>
      </c>
    </row>
    <row r="142" spans="1:11" s="13" customFormat="1" ht="18" customHeight="1" x14ac:dyDescent="0.3">
      <c r="A142" s="80" t="s">
        <v>175</v>
      </c>
      <c r="B142" s="51"/>
      <c r="C142" s="131">
        <f>SUM(C147+C202+C207+C212+C222+C227)</f>
        <v>1307591</v>
      </c>
      <c r="D142" s="131">
        <f t="shared" si="17"/>
        <v>719057</v>
      </c>
      <c r="E142" s="86">
        <f t="shared" si="17"/>
        <v>0</v>
      </c>
      <c r="F142" s="103">
        <f t="shared" si="17"/>
        <v>0</v>
      </c>
      <c r="G142" s="86">
        <f t="shared" si="17"/>
        <v>0</v>
      </c>
      <c r="H142" s="116">
        <f t="shared" si="17"/>
        <v>0</v>
      </c>
      <c r="I142" s="86">
        <f t="shared" si="17"/>
        <v>2026648</v>
      </c>
      <c r="J142" s="86">
        <f t="shared" si="17"/>
        <v>-135076</v>
      </c>
      <c r="K142" s="86">
        <f t="shared" si="17"/>
        <v>1891572</v>
      </c>
    </row>
    <row r="143" spans="1:11" s="13" customFormat="1" ht="18" customHeight="1" x14ac:dyDescent="0.3">
      <c r="A143" s="80" t="s">
        <v>179</v>
      </c>
      <c r="B143" s="51"/>
      <c r="C143" s="131">
        <f>SUM(C148+C203+C208+C213+C223+C228)</f>
        <v>1115927</v>
      </c>
      <c r="D143" s="131">
        <f t="shared" si="17"/>
        <v>723594</v>
      </c>
      <c r="E143" s="86">
        <f t="shared" si="17"/>
        <v>0</v>
      </c>
      <c r="F143" s="103">
        <f t="shared" si="17"/>
        <v>0</v>
      </c>
      <c r="G143" s="86">
        <f t="shared" si="17"/>
        <v>0</v>
      </c>
      <c r="H143" s="116">
        <f t="shared" si="17"/>
        <v>0</v>
      </c>
      <c r="I143" s="86">
        <f t="shared" si="17"/>
        <v>1839521</v>
      </c>
      <c r="J143" s="86">
        <f t="shared" si="17"/>
        <v>-134949</v>
      </c>
      <c r="K143" s="86">
        <f t="shared" si="17"/>
        <v>1704572</v>
      </c>
    </row>
    <row r="144" spans="1:11" s="13" customFormat="1" ht="18" customHeight="1" x14ac:dyDescent="0.3">
      <c r="A144" s="59" t="s">
        <v>161</v>
      </c>
      <c r="B144" s="58">
        <v>25</v>
      </c>
      <c r="C144" s="131"/>
      <c r="D144" s="131"/>
      <c r="E144" s="86"/>
      <c r="F144" s="103"/>
      <c r="G144" s="86"/>
      <c r="H144" s="116"/>
      <c r="I144" s="86"/>
      <c r="J144" s="86"/>
      <c r="K144" s="86"/>
    </row>
    <row r="145" spans="1:11" s="13" customFormat="1" ht="18" customHeight="1" x14ac:dyDescent="0.3">
      <c r="A145" s="80" t="s">
        <v>178</v>
      </c>
      <c r="B145" s="51"/>
      <c r="C145" s="124">
        <f>SUM(C150+C155+C160+C165+C170+C175+C180+C185+C190+C195)</f>
        <v>1285290</v>
      </c>
      <c r="D145" s="124">
        <f>SUM(D150+D155+D160+D165+D170+D175+D180+D185+D190+D195)</f>
        <v>708189</v>
      </c>
      <c r="E145" s="87">
        <f>SUM(E150+E155+E160+E165+E170+E175+E180+E185+E190+E195)</f>
        <v>0</v>
      </c>
      <c r="F145" s="104">
        <f t="shared" ref="F145:K145" si="18">SUM(F150+F155+F160+F165+F170+F175+F180+F185+F190+F195)</f>
        <v>0</v>
      </c>
      <c r="G145" s="87">
        <f t="shared" si="18"/>
        <v>0</v>
      </c>
      <c r="H145" s="117">
        <f t="shared" si="18"/>
        <v>0</v>
      </c>
      <c r="I145" s="87">
        <f t="shared" si="18"/>
        <v>1993479</v>
      </c>
      <c r="J145" s="87">
        <f t="shared" si="18"/>
        <v>-126992</v>
      </c>
      <c r="K145" s="87">
        <f t="shared" si="18"/>
        <v>1866487</v>
      </c>
    </row>
    <row r="146" spans="1:11" s="13" customFormat="1" ht="18" customHeight="1" x14ac:dyDescent="0.3">
      <c r="A146" s="80" t="s">
        <v>172</v>
      </c>
      <c r="B146" s="51"/>
      <c r="C146" s="124">
        <f t="shared" ref="C146:K148" si="19">SUM(C151+C156+C161+C166+C171+C176+C181+C186+C191+C196)</f>
        <v>1080491</v>
      </c>
      <c r="D146" s="124">
        <f t="shared" si="19"/>
        <v>709052</v>
      </c>
      <c r="E146" s="87">
        <f t="shared" si="19"/>
        <v>0</v>
      </c>
      <c r="F146" s="104">
        <f t="shared" si="19"/>
        <v>0</v>
      </c>
      <c r="G146" s="87">
        <f t="shared" si="19"/>
        <v>0</v>
      </c>
      <c r="H146" s="117">
        <f t="shared" si="19"/>
        <v>0</v>
      </c>
      <c r="I146" s="87">
        <f t="shared" si="19"/>
        <v>1789543</v>
      </c>
      <c r="J146" s="87">
        <f t="shared" si="19"/>
        <v>-135445</v>
      </c>
      <c r="K146" s="87">
        <f t="shared" si="19"/>
        <v>1654098</v>
      </c>
    </row>
    <row r="147" spans="1:11" s="13" customFormat="1" ht="18" customHeight="1" x14ac:dyDescent="0.3">
      <c r="A147" s="80" t="s">
        <v>175</v>
      </c>
      <c r="B147" s="51"/>
      <c r="C147" s="124">
        <f t="shared" si="19"/>
        <v>1105977</v>
      </c>
      <c r="D147" s="124">
        <f t="shared" si="19"/>
        <v>713081</v>
      </c>
      <c r="E147" s="87">
        <f t="shared" si="19"/>
        <v>0</v>
      </c>
      <c r="F147" s="104">
        <f t="shared" si="19"/>
        <v>0</v>
      </c>
      <c r="G147" s="87">
        <f t="shared" si="19"/>
        <v>0</v>
      </c>
      <c r="H147" s="117">
        <f t="shared" si="19"/>
        <v>0</v>
      </c>
      <c r="I147" s="87">
        <f t="shared" si="19"/>
        <v>1819058</v>
      </c>
      <c r="J147" s="87">
        <f t="shared" si="19"/>
        <v>-135076</v>
      </c>
      <c r="K147" s="87">
        <f t="shared" si="19"/>
        <v>1683982</v>
      </c>
    </row>
    <row r="148" spans="1:11" s="13" customFormat="1" ht="18" customHeight="1" x14ac:dyDescent="0.3">
      <c r="A148" s="80" t="s">
        <v>179</v>
      </c>
      <c r="B148" s="51"/>
      <c r="C148" s="124">
        <f t="shared" si="19"/>
        <v>910122</v>
      </c>
      <c r="D148" s="124">
        <f t="shared" si="19"/>
        <v>717570</v>
      </c>
      <c r="E148" s="87">
        <f t="shared" si="19"/>
        <v>0</v>
      </c>
      <c r="F148" s="104">
        <f t="shared" si="19"/>
        <v>0</v>
      </c>
      <c r="G148" s="87">
        <f t="shared" si="19"/>
        <v>0</v>
      </c>
      <c r="H148" s="117">
        <f t="shared" si="19"/>
        <v>0</v>
      </c>
      <c r="I148" s="87">
        <f t="shared" si="19"/>
        <v>1627692</v>
      </c>
      <c r="J148" s="87">
        <f t="shared" si="19"/>
        <v>-134949</v>
      </c>
      <c r="K148" s="87">
        <f t="shared" si="19"/>
        <v>1492743</v>
      </c>
    </row>
    <row r="149" spans="1:11" ht="18" customHeight="1" x14ac:dyDescent="0.25">
      <c r="A149" s="53" t="s">
        <v>58</v>
      </c>
      <c r="B149" s="60" t="s">
        <v>59</v>
      </c>
      <c r="C149" s="125"/>
      <c r="D149" s="125"/>
      <c r="E149" s="88"/>
      <c r="F149" s="99"/>
      <c r="G149" s="88"/>
      <c r="H149" s="118"/>
      <c r="I149" s="88"/>
      <c r="J149" s="88"/>
      <c r="K149" s="88"/>
    </row>
    <row r="150" spans="1:11" ht="18" customHeight="1" x14ac:dyDescent="0.3">
      <c r="A150" s="80" t="s">
        <v>178</v>
      </c>
      <c r="B150" s="34"/>
      <c r="C150" s="126">
        <v>148555</v>
      </c>
      <c r="D150" s="126">
        <v>480062</v>
      </c>
      <c r="E150" s="88"/>
      <c r="F150" s="99"/>
      <c r="G150" s="88"/>
      <c r="H150" s="118"/>
      <c r="I150" s="88">
        <f t="shared" ref="I150:I180" si="20">SUM(C150+D150+E150+F150+G150+H150)</f>
        <v>628617</v>
      </c>
      <c r="J150" s="88"/>
      <c r="K150" s="87">
        <f>SUM(I150+J150)</f>
        <v>628617</v>
      </c>
    </row>
    <row r="151" spans="1:11" ht="18" customHeight="1" x14ac:dyDescent="0.3">
      <c r="A151" s="80" t="s">
        <v>172</v>
      </c>
      <c r="B151" s="34"/>
      <c r="C151" s="125">
        <v>150540</v>
      </c>
      <c r="D151" s="125">
        <v>506758</v>
      </c>
      <c r="E151" s="88"/>
      <c r="F151" s="99"/>
      <c r="G151" s="88"/>
      <c r="H151" s="118"/>
      <c r="I151" s="88">
        <f t="shared" si="20"/>
        <v>657298</v>
      </c>
      <c r="J151" s="88"/>
      <c r="K151" s="87">
        <f>SUM(I151+J151)</f>
        <v>657298</v>
      </c>
    </row>
    <row r="152" spans="1:11" ht="18" customHeight="1" x14ac:dyDescent="0.3">
      <c r="A152" s="80" t="s">
        <v>175</v>
      </c>
      <c r="B152" s="34"/>
      <c r="C152" s="125">
        <v>150062</v>
      </c>
      <c r="D152" s="125">
        <v>510065</v>
      </c>
      <c r="E152" s="88"/>
      <c r="F152" s="99"/>
      <c r="G152" s="88"/>
      <c r="H152" s="118"/>
      <c r="I152" s="88">
        <f t="shared" si="20"/>
        <v>660127</v>
      </c>
      <c r="J152" s="88"/>
      <c r="K152" s="87">
        <f>SUM(I152+J152)</f>
        <v>660127</v>
      </c>
    </row>
    <row r="153" spans="1:11" ht="18" customHeight="1" x14ac:dyDescent="0.3">
      <c r="A153" s="80" t="s">
        <v>179</v>
      </c>
      <c r="B153" s="34"/>
      <c r="C153" s="125">
        <v>149821</v>
      </c>
      <c r="D153" s="125">
        <v>513347</v>
      </c>
      <c r="E153" s="88"/>
      <c r="F153" s="99"/>
      <c r="G153" s="88"/>
      <c r="H153" s="118"/>
      <c r="I153" s="88">
        <f t="shared" si="20"/>
        <v>663168</v>
      </c>
      <c r="J153" s="88"/>
      <c r="K153" s="87">
        <f>SUM(I153+J153)</f>
        <v>663168</v>
      </c>
    </row>
    <row r="154" spans="1:11" ht="18" customHeight="1" x14ac:dyDescent="0.25">
      <c r="A154" s="53" t="s">
        <v>60</v>
      </c>
      <c r="B154" s="60" t="s">
        <v>61</v>
      </c>
      <c r="C154" s="125"/>
      <c r="D154" s="125"/>
      <c r="E154" s="88"/>
      <c r="F154" s="99"/>
      <c r="G154" s="88"/>
      <c r="H154" s="118"/>
      <c r="I154" s="88"/>
      <c r="J154" s="88"/>
      <c r="K154" s="88"/>
    </row>
    <row r="155" spans="1:11" ht="18" customHeight="1" x14ac:dyDescent="0.25">
      <c r="A155" s="80" t="s">
        <v>178</v>
      </c>
      <c r="B155" s="34"/>
      <c r="C155" s="126">
        <v>346276</v>
      </c>
      <c r="D155" s="126">
        <v>210957</v>
      </c>
      <c r="E155" s="88"/>
      <c r="F155" s="99"/>
      <c r="G155" s="88"/>
      <c r="H155" s="118"/>
      <c r="I155" s="88">
        <f t="shared" si="20"/>
        <v>557233</v>
      </c>
      <c r="J155" s="88"/>
      <c r="K155" s="88">
        <f>SUM(I155+J155)</f>
        <v>557233</v>
      </c>
    </row>
    <row r="156" spans="1:11" ht="18" customHeight="1" x14ac:dyDescent="0.25">
      <c r="A156" s="80" t="s">
        <v>172</v>
      </c>
      <c r="B156" s="34"/>
      <c r="C156" s="125">
        <v>337248</v>
      </c>
      <c r="D156" s="125">
        <v>198603</v>
      </c>
      <c r="E156" s="88"/>
      <c r="F156" s="99"/>
      <c r="G156" s="88"/>
      <c r="H156" s="118"/>
      <c r="I156" s="88">
        <f t="shared" si="20"/>
        <v>535851</v>
      </c>
      <c r="J156" s="88"/>
      <c r="K156" s="88">
        <f>SUM(I156+J156)</f>
        <v>535851</v>
      </c>
    </row>
    <row r="157" spans="1:11" ht="18" customHeight="1" x14ac:dyDescent="0.25">
      <c r="A157" s="80" t="s">
        <v>175</v>
      </c>
      <c r="B157" s="34"/>
      <c r="C157" s="125">
        <v>339432</v>
      </c>
      <c r="D157" s="125">
        <v>199269</v>
      </c>
      <c r="E157" s="88"/>
      <c r="F157" s="99"/>
      <c r="G157" s="88"/>
      <c r="H157" s="118"/>
      <c r="I157" s="88">
        <f t="shared" si="20"/>
        <v>538701</v>
      </c>
      <c r="J157" s="88"/>
      <c r="K157" s="88">
        <f>SUM(I157+J157)</f>
        <v>538701</v>
      </c>
    </row>
    <row r="158" spans="1:11" ht="18" customHeight="1" x14ac:dyDescent="0.25">
      <c r="A158" s="80" t="s">
        <v>179</v>
      </c>
      <c r="B158" s="34"/>
      <c r="C158" s="125">
        <v>358343</v>
      </c>
      <c r="D158" s="125">
        <v>200385</v>
      </c>
      <c r="E158" s="88"/>
      <c r="F158" s="99"/>
      <c r="G158" s="88"/>
      <c r="H158" s="118"/>
      <c r="I158" s="88">
        <f t="shared" si="20"/>
        <v>558728</v>
      </c>
      <c r="J158" s="88"/>
      <c r="K158" s="88">
        <f>SUM(I158+J158)</f>
        <v>558728</v>
      </c>
    </row>
    <row r="159" spans="1:11" ht="18" customHeight="1" x14ac:dyDescent="0.25">
      <c r="A159" s="17" t="s">
        <v>62</v>
      </c>
      <c r="B159" s="20" t="s">
        <v>63</v>
      </c>
      <c r="C159" s="125"/>
      <c r="D159" s="125"/>
      <c r="E159" s="93"/>
      <c r="F159" s="99"/>
      <c r="G159" s="93"/>
      <c r="H159" s="118"/>
      <c r="I159" s="93"/>
      <c r="J159" s="93"/>
      <c r="K159" s="93"/>
    </row>
    <row r="160" spans="1:11" ht="18" customHeight="1" x14ac:dyDescent="0.25">
      <c r="A160" s="80" t="s">
        <v>178</v>
      </c>
      <c r="B160" s="15"/>
      <c r="C160" s="126">
        <v>12395</v>
      </c>
      <c r="D160" s="125"/>
      <c r="E160" s="93"/>
      <c r="F160" s="99"/>
      <c r="G160" s="93"/>
      <c r="H160" s="118"/>
      <c r="I160" s="93">
        <f t="shared" si="20"/>
        <v>12395</v>
      </c>
      <c r="J160" s="93"/>
      <c r="K160" s="93">
        <f t="shared" ref="K160:K168" si="21">SUM(I160+J160)</f>
        <v>12395</v>
      </c>
    </row>
    <row r="161" spans="1:12" ht="18" customHeight="1" x14ac:dyDescent="0.25">
      <c r="A161" s="80" t="s">
        <v>172</v>
      </c>
      <c r="B161" s="15"/>
      <c r="C161" s="125">
        <v>12395</v>
      </c>
      <c r="D161" s="125"/>
      <c r="E161" s="93"/>
      <c r="F161" s="99"/>
      <c r="G161" s="93"/>
      <c r="H161" s="118"/>
      <c r="I161" s="93">
        <f t="shared" si="20"/>
        <v>12395</v>
      </c>
      <c r="J161" s="93"/>
      <c r="K161" s="93">
        <f t="shared" si="21"/>
        <v>12395</v>
      </c>
    </row>
    <row r="162" spans="1:12" ht="18" customHeight="1" x14ac:dyDescent="0.25">
      <c r="A162" s="80" t="s">
        <v>175</v>
      </c>
      <c r="B162" s="15"/>
      <c r="C162" s="125">
        <v>12395</v>
      </c>
      <c r="D162" s="125"/>
      <c r="E162" s="93"/>
      <c r="F162" s="99"/>
      <c r="G162" s="93"/>
      <c r="H162" s="118"/>
      <c r="I162" s="93">
        <f t="shared" si="20"/>
        <v>12395</v>
      </c>
      <c r="J162" s="93"/>
      <c r="K162" s="93">
        <f t="shared" si="21"/>
        <v>12395</v>
      </c>
    </row>
    <row r="163" spans="1:12" ht="18" customHeight="1" x14ac:dyDescent="0.25">
      <c r="A163" s="80" t="s">
        <v>179</v>
      </c>
      <c r="B163" s="15"/>
      <c r="C163" s="125">
        <v>12395</v>
      </c>
      <c r="D163" s="125"/>
      <c r="E163" s="93"/>
      <c r="F163" s="99"/>
      <c r="G163" s="93"/>
      <c r="H163" s="118"/>
      <c r="I163" s="93">
        <f t="shared" si="20"/>
        <v>12395</v>
      </c>
      <c r="J163" s="93"/>
      <c r="K163" s="93">
        <f t="shared" si="21"/>
        <v>12395</v>
      </c>
    </row>
    <row r="164" spans="1:12" ht="18" customHeight="1" x14ac:dyDescent="0.25">
      <c r="A164" s="53" t="s">
        <v>64</v>
      </c>
      <c r="B164" s="60" t="s">
        <v>65</v>
      </c>
      <c r="C164" s="125"/>
      <c r="D164" s="125"/>
      <c r="E164" s="88"/>
      <c r="F164" s="99"/>
      <c r="G164" s="88"/>
      <c r="H164" s="118"/>
      <c r="I164" s="88">
        <f t="shared" si="20"/>
        <v>0</v>
      </c>
      <c r="J164" s="88"/>
      <c r="K164" s="88">
        <f t="shared" si="21"/>
        <v>0</v>
      </c>
    </row>
    <row r="165" spans="1:12" ht="18" customHeight="1" x14ac:dyDescent="0.25">
      <c r="A165" s="80" t="s">
        <v>178</v>
      </c>
      <c r="B165" s="34"/>
      <c r="C165" s="126">
        <v>54288</v>
      </c>
      <c r="D165" s="125"/>
      <c r="E165" s="88"/>
      <c r="F165" s="99"/>
      <c r="G165" s="88"/>
      <c r="H165" s="118"/>
      <c r="I165" s="88">
        <f t="shared" si="20"/>
        <v>54288</v>
      </c>
      <c r="J165" s="88"/>
      <c r="K165" s="88">
        <f t="shared" si="21"/>
        <v>54288</v>
      </c>
    </row>
    <row r="166" spans="1:12" ht="18" customHeight="1" x14ac:dyDescent="0.25">
      <c r="A166" s="80" t="s">
        <v>172</v>
      </c>
      <c r="B166" s="34"/>
      <c r="C166" s="125">
        <v>42449</v>
      </c>
      <c r="D166" s="125"/>
      <c r="E166" s="88"/>
      <c r="F166" s="99"/>
      <c r="G166" s="88"/>
      <c r="H166" s="118"/>
      <c r="I166" s="88">
        <f t="shared" si="20"/>
        <v>42449</v>
      </c>
      <c r="J166" s="88"/>
      <c r="K166" s="88">
        <f t="shared" si="21"/>
        <v>42449</v>
      </c>
    </row>
    <row r="167" spans="1:12" ht="18" customHeight="1" x14ac:dyDescent="0.25">
      <c r="A167" s="80" t="s">
        <v>175</v>
      </c>
      <c r="B167" s="34"/>
      <c r="C167" s="125">
        <v>51206</v>
      </c>
      <c r="D167" s="125"/>
      <c r="E167" s="88"/>
      <c r="F167" s="99"/>
      <c r="G167" s="88"/>
      <c r="H167" s="118"/>
      <c r="I167" s="88">
        <f t="shared" si="20"/>
        <v>51206</v>
      </c>
      <c r="J167" s="88"/>
      <c r="K167" s="88">
        <f t="shared" si="21"/>
        <v>51206</v>
      </c>
    </row>
    <row r="168" spans="1:12" ht="18" customHeight="1" x14ac:dyDescent="0.25">
      <c r="A168" s="80" t="s">
        <v>179</v>
      </c>
      <c r="B168" s="34"/>
      <c r="C168" s="125">
        <v>48085</v>
      </c>
      <c r="D168" s="125"/>
      <c r="E168" s="88"/>
      <c r="F168" s="99"/>
      <c r="G168" s="88"/>
      <c r="H168" s="118"/>
      <c r="I168" s="88">
        <f t="shared" si="20"/>
        <v>48085</v>
      </c>
      <c r="J168" s="88"/>
      <c r="K168" s="88">
        <f t="shared" si="21"/>
        <v>48085</v>
      </c>
    </row>
    <row r="169" spans="1:12" ht="18" customHeight="1" x14ac:dyDescent="0.25">
      <c r="A169" s="17" t="s">
        <v>66</v>
      </c>
      <c r="B169" s="20" t="s">
        <v>67</v>
      </c>
      <c r="C169" s="125"/>
      <c r="D169" s="125"/>
      <c r="E169" s="93"/>
      <c r="F169" s="99"/>
      <c r="G169" s="93"/>
      <c r="H169" s="118"/>
      <c r="I169" s="93"/>
      <c r="J169" s="93"/>
      <c r="K169" s="93"/>
    </row>
    <row r="170" spans="1:12" ht="18" customHeight="1" x14ac:dyDescent="0.25">
      <c r="A170" s="80" t="s">
        <v>178</v>
      </c>
      <c r="B170" s="15"/>
      <c r="C170" s="126">
        <v>10</v>
      </c>
      <c r="D170" s="125"/>
      <c r="E170" s="93"/>
      <c r="F170" s="99"/>
      <c r="G170" s="93"/>
      <c r="H170" s="118"/>
      <c r="I170" s="93">
        <f t="shared" si="20"/>
        <v>10</v>
      </c>
      <c r="J170" s="93"/>
      <c r="K170" s="93">
        <f>SUM(I170+J170)</f>
        <v>10</v>
      </c>
    </row>
    <row r="171" spans="1:12" ht="18" customHeight="1" x14ac:dyDescent="0.25">
      <c r="A171" s="80" t="s">
        <v>172</v>
      </c>
      <c r="B171" s="15"/>
      <c r="C171" s="125">
        <v>52</v>
      </c>
      <c r="D171" s="125"/>
      <c r="E171" s="93"/>
      <c r="F171" s="99"/>
      <c r="G171" s="93"/>
      <c r="H171" s="118"/>
      <c r="I171" s="93">
        <f t="shared" si="20"/>
        <v>52</v>
      </c>
      <c r="J171" s="93"/>
      <c r="K171" s="93">
        <f>SUM(I171+J171)</f>
        <v>52</v>
      </c>
    </row>
    <row r="172" spans="1:12" ht="18" customHeight="1" x14ac:dyDescent="0.25">
      <c r="A172" s="80" t="s">
        <v>175</v>
      </c>
      <c r="B172" s="15"/>
      <c r="C172" s="125">
        <v>51</v>
      </c>
      <c r="D172" s="125"/>
      <c r="E172" s="93"/>
      <c r="F172" s="99"/>
      <c r="G172" s="93"/>
      <c r="H172" s="118"/>
      <c r="I172" s="93">
        <f t="shared" si="20"/>
        <v>51</v>
      </c>
      <c r="J172" s="93"/>
      <c r="K172" s="93">
        <f>SUM(I172+J172)</f>
        <v>51</v>
      </c>
    </row>
    <row r="173" spans="1:12" ht="18" customHeight="1" x14ac:dyDescent="0.25">
      <c r="A173" s="80" t="s">
        <v>179</v>
      </c>
      <c r="B173" s="15"/>
      <c r="C173" s="125">
        <v>51</v>
      </c>
      <c r="D173" s="125"/>
      <c r="E173" s="93"/>
      <c r="F173" s="99"/>
      <c r="G173" s="93"/>
      <c r="H173" s="118"/>
      <c r="I173" s="93">
        <f t="shared" si="20"/>
        <v>51</v>
      </c>
      <c r="J173" s="93"/>
      <c r="K173" s="93">
        <f>SUM(I173+J173)</f>
        <v>51</v>
      </c>
    </row>
    <row r="174" spans="1:12" ht="18" customHeight="1" x14ac:dyDescent="0.25">
      <c r="A174" s="53" t="s">
        <v>68</v>
      </c>
      <c r="B174" s="60" t="s">
        <v>69</v>
      </c>
      <c r="C174" s="125"/>
      <c r="D174" s="125"/>
      <c r="E174" s="88"/>
      <c r="F174" s="99"/>
      <c r="G174" s="88"/>
      <c r="H174" s="118"/>
      <c r="I174" s="88"/>
      <c r="J174" s="88"/>
      <c r="K174" s="88"/>
    </row>
    <row r="175" spans="1:12" ht="18" customHeight="1" x14ac:dyDescent="0.25">
      <c r="A175" s="80" t="s">
        <v>178</v>
      </c>
      <c r="B175" s="34"/>
      <c r="C175" s="126">
        <v>126992</v>
      </c>
      <c r="D175" s="125"/>
      <c r="E175" s="88"/>
      <c r="F175" s="99"/>
      <c r="G175" s="88"/>
      <c r="H175" s="118"/>
      <c r="I175" s="88">
        <f t="shared" si="20"/>
        <v>126992</v>
      </c>
      <c r="J175" s="123">
        <v>-126992</v>
      </c>
      <c r="K175" s="118">
        <f>SUM(I175+J175)</f>
        <v>0</v>
      </c>
      <c r="L175" s="32"/>
    </row>
    <row r="176" spans="1:12" ht="18" customHeight="1" x14ac:dyDescent="0.25">
      <c r="A176" s="80" t="s">
        <v>172</v>
      </c>
      <c r="B176" s="34"/>
      <c r="C176" s="125">
        <v>135445</v>
      </c>
      <c r="D176" s="125"/>
      <c r="E176" s="88"/>
      <c r="F176" s="99"/>
      <c r="G176" s="88"/>
      <c r="H176" s="118"/>
      <c r="I176" s="88">
        <f t="shared" si="20"/>
        <v>135445</v>
      </c>
      <c r="J176" s="123">
        <v>-135445</v>
      </c>
      <c r="K176" s="118">
        <f>SUM(I176+J176)</f>
        <v>0</v>
      </c>
      <c r="L176" s="32"/>
    </row>
    <row r="177" spans="1:12" ht="18" customHeight="1" x14ac:dyDescent="0.25">
      <c r="A177" s="80" t="s">
        <v>175</v>
      </c>
      <c r="B177" s="34"/>
      <c r="C177" s="125">
        <v>135076</v>
      </c>
      <c r="D177" s="125"/>
      <c r="E177" s="88"/>
      <c r="F177" s="99"/>
      <c r="G177" s="88"/>
      <c r="H177" s="118"/>
      <c r="I177" s="88">
        <f t="shared" si="20"/>
        <v>135076</v>
      </c>
      <c r="J177" s="123">
        <v>-135076</v>
      </c>
      <c r="K177" s="118">
        <f>SUM(I177+J177)</f>
        <v>0</v>
      </c>
      <c r="L177" s="32"/>
    </row>
    <row r="178" spans="1:12" ht="18" customHeight="1" x14ac:dyDescent="0.25">
      <c r="A178" s="80" t="s">
        <v>179</v>
      </c>
      <c r="B178" s="34"/>
      <c r="C178" s="125">
        <v>134949</v>
      </c>
      <c r="D178" s="125"/>
      <c r="E178" s="88"/>
      <c r="F178" s="99"/>
      <c r="G178" s="88"/>
      <c r="H178" s="118"/>
      <c r="I178" s="88">
        <f t="shared" si="20"/>
        <v>134949</v>
      </c>
      <c r="J178" s="123">
        <v>-134949</v>
      </c>
      <c r="K178" s="118">
        <f>SUM(I178+J178)</f>
        <v>0</v>
      </c>
      <c r="L178" s="32"/>
    </row>
    <row r="179" spans="1:12" ht="18" customHeight="1" x14ac:dyDescent="0.25">
      <c r="A179" s="53" t="s">
        <v>70</v>
      </c>
      <c r="B179" s="60" t="s">
        <v>71</v>
      </c>
      <c r="C179" s="125"/>
      <c r="D179" s="125"/>
      <c r="E179" s="88"/>
      <c r="F179" s="99"/>
      <c r="G179" s="88"/>
      <c r="H179" s="118"/>
      <c r="I179" s="88"/>
      <c r="J179" s="88"/>
      <c r="K179" s="88"/>
    </row>
    <row r="180" spans="1:12" ht="18" customHeight="1" x14ac:dyDescent="0.25">
      <c r="A180" s="80" t="s">
        <v>178</v>
      </c>
      <c r="B180" s="34"/>
      <c r="C180" s="126">
        <v>28381</v>
      </c>
      <c r="D180" s="125">
        <v>0</v>
      </c>
      <c r="E180" s="88"/>
      <c r="F180" s="99"/>
      <c r="G180" s="88"/>
      <c r="H180" s="118"/>
      <c r="I180" s="88">
        <f t="shared" si="20"/>
        <v>28381</v>
      </c>
      <c r="J180" s="88"/>
      <c r="K180" s="88">
        <f>SUM(I180+J180)</f>
        <v>28381</v>
      </c>
    </row>
    <row r="181" spans="1:12" ht="18" customHeight="1" x14ac:dyDescent="0.25">
      <c r="A181" s="80" t="s">
        <v>172</v>
      </c>
      <c r="B181" s="34"/>
      <c r="C181" s="125">
        <v>31358</v>
      </c>
      <c r="D181" s="125"/>
      <c r="E181" s="88"/>
      <c r="F181" s="99"/>
      <c r="G181" s="88"/>
      <c r="H181" s="118"/>
      <c r="I181" s="88">
        <f t="shared" ref="I181:I203" si="22">SUM(C181+D181+E181+F181+G181+H181)</f>
        <v>31358</v>
      </c>
      <c r="J181" s="88"/>
      <c r="K181" s="88">
        <f>SUM(I181+J181)</f>
        <v>31358</v>
      </c>
    </row>
    <row r="182" spans="1:12" ht="18" customHeight="1" x14ac:dyDescent="0.25">
      <c r="A182" s="80" t="s">
        <v>175</v>
      </c>
      <c r="B182" s="34"/>
      <c r="C182" s="125">
        <v>31688</v>
      </c>
      <c r="D182" s="125"/>
      <c r="E182" s="88"/>
      <c r="F182" s="99"/>
      <c r="G182" s="88"/>
      <c r="H182" s="118"/>
      <c r="I182" s="88">
        <f t="shared" si="22"/>
        <v>31688</v>
      </c>
      <c r="J182" s="88"/>
      <c r="K182" s="88">
        <f>SUM(I182+J182)</f>
        <v>31688</v>
      </c>
    </row>
    <row r="183" spans="1:12" ht="18" customHeight="1" x14ac:dyDescent="0.25">
      <c r="A183" s="80" t="s">
        <v>179</v>
      </c>
      <c r="B183" s="34"/>
      <c r="C183" s="125">
        <v>32011</v>
      </c>
      <c r="D183" s="125"/>
      <c r="E183" s="88"/>
      <c r="F183" s="99"/>
      <c r="G183" s="88"/>
      <c r="H183" s="118"/>
      <c r="I183" s="88">
        <f t="shared" si="22"/>
        <v>32011</v>
      </c>
      <c r="J183" s="88"/>
      <c r="K183" s="88">
        <f>SUM(I183+J183)</f>
        <v>32011</v>
      </c>
    </row>
    <row r="184" spans="1:12" ht="35.25" customHeight="1" x14ac:dyDescent="0.25">
      <c r="A184" s="110" t="s">
        <v>72</v>
      </c>
      <c r="B184" s="20" t="s">
        <v>73</v>
      </c>
      <c r="C184" s="125"/>
      <c r="D184" s="125"/>
      <c r="E184" s="93"/>
      <c r="F184" s="99"/>
      <c r="G184" s="93"/>
      <c r="H184" s="118"/>
      <c r="I184" s="93"/>
      <c r="J184" s="93"/>
      <c r="K184" s="93"/>
    </row>
    <row r="185" spans="1:12" ht="24" customHeight="1" x14ac:dyDescent="0.25">
      <c r="A185" s="80" t="s">
        <v>178</v>
      </c>
      <c r="B185" s="15"/>
      <c r="C185" s="126">
        <v>476753</v>
      </c>
      <c r="D185" s="125">
        <v>13936</v>
      </c>
      <c r="E185" s="93"/>
      <c r="F185" s="99"/>
      <c r="G185" s="93"/>
      <c r="H185" s="118"/>
      <c r="I185" s="93">
        <f t="shared" si="22"/>
        <v>490689</v>
      </c>
      <c r="J185" s="93"/>
      <c r="K185" s="93">
        <f>SUM(I185+J185)</f>
        <v>490689</v>
      </c>
    </row>
    <row r="186" spans="1:12" ht="24" customHeight="1" x14ac:dyDescent="0.25">
      <c r="A186" s="80" t="s">
        <v>172</v>
      </c>
      <c r="B186" s="15"/>
      <c r="C186" s="125">
        <v>277146</v>
      </c>
      <c r="D186" s="125"/>
      <c r="E186" s="93"/>
      <c r="F186" s="99"/>
      <c r="G186" s="93"/>
      <c r="H186" s="118"/>
      <c r="I186" s="93">
        <f t="shared" si="22"/>
        <v>277146</v>
      </c>
      <c r="J186" s="93"/>
      <c r="K186" s="93">
        <f>SUM(I186+J186)</f>
        <v>277146</v>
      </c>
    </row>
    <row r="187" spans="1:12" ht="24" customHeight="1" x14ac:dyDescent="0.25">
      <c r="A187" s="80" t="s">
        <v>175</v>
      </c>
      <c r="B187" s="15"/>
      <c r="C187" s="125">
        <v>289714</v>
      </c>
      <c r="D187" s="125"/>
      <c r="E187" s="93"/>
      <c r="F187" s="99"/>
      <c r="G187" s="93"/>
      <c r="H187" s="118"/>
      <c r="I187" s="93">
        <f t="shared" si="22"/>
        <v>289714</v>
      </c>
      <c r="J187" s="93"/>
      <c r="K187" s="93">
        <f>SUM(I187+J187)</f>
        <v>289714</v>
      </c>
    </row>
    <row r="188" spans="1:12" ht="24" customHeight="1" x14ac:dyDescent="0.25">
      <c r="A188" s="80" t="s">
        <v>179</v>
      </c>
      <c r="B188" s="15"/>
      <c r="C188" s="125">
        <v>75211</v>
      </c>
      <c r="D188" s="125"/>
      <c r="E188" s="93"/>
      <c r="F188" s="99"/>
      <c r="G188" s="93"/>
      <c r="H188" s="118"/>
      <c r="I188" s="93">
        <f t="shared" si="22"/>
        <v>75211</v>
      </c>
      <c r="J188" s="93"/>
      <c r="K188" s="93">
        <f>SUM(I188+J188)</f>
        <v>75211</v>
      </c>
    </row>
    <row r="189" spans="1:12" ht="18" customHeight="1" x14ac:dyDescent="0.25">
      <c r="A189" s="53" t="s">
        <v>74</v>
      </c>
      <c r="B189" s="60" t="s">
        <v>75</v>
      </c>
      <c r="C189" s="125"/>
      <c r="D189" s="125"/>
      <c r="E189" s="88"/>
      <c r="F189" s="99"/>
      <c r="G189" s="88"/>
      <c r="H189" s="118"/>
      <c r="I189" s="88"/>
      <c r="J189" s="88"/>
      <c r="K189" s="88"/>
    </row>
    <row r="190" spans="1:12" ht="18" customHeight="1" x14ac:dyDescent="0.25">
      <c r="A190" s="80" t="s">
        <v>178</v>
      </c>
      <c r="B190" s="34"/>
      <c r="C190" s="126">
        <v>88818</v>
      </c>
      <c r="D190" s="125"/>
      <c r="E190" s="88"/>
      <c r="F190" s="99"/>
      <c r="G190" s="88"/>
      <c r="H190" s="118"/>
      <c r="I190" s="88">
        <f t="shared" si="22"/>
        <v>88818</v>
      </c>
      <c r="J190" s="88"/>
      <c r="K190" s="88">
        <f>SUM(I190+J190)</f>
        <v>88818</v>
      </c>
    </row>
    <row r="191" spans="1:12" ht="18" customHeight="1" x14ac:dyDescent="0.25">
      <c r="A191" s="80" t="s">
        <v>172</v>
      </c>
      <c r="B191" s="34"/>
      <c r="C191" s="125">
        <v>91133</v>
      </c>
      <c r="D191" s="125"/>
      <c r="E191" s="88"/>
      <c r="F191" s="99"/>
      <c r="G191" s="88"/>
      <c r="H191" s="118"/>
      <c r="I191" s="88">
        <f t="shared" si="22"/>
        <v>91133</v>
      </c>
      <c r="J191" s="88"/>
      <c r="K191" s="88">
        <f>SUM(I191+J191)</f>
        <v>91133</v>
      </c>
    </row>
    <row r="192" spans="1:12" ht="18" customHeight="1" x14ac:dyDescent="0.25">
      <c r="A192" s="80" t="s">
        <v>175</v>
      </c>
      <c r="B192" s="34"/>
      <c r="C192" s="125">
        <v>93639</v>
      </c>
      <c r="D192" s="125"/>
      <c r="E192" s="88"/>
      <c r="F192" s="99"/>
      <c r="G192" s="88"/>
      <c r="H192" s="118"/>
      <c r="I192" s="88">
        <f t="shared" si="22"/>
        <v>93639</v>
      </c>
      <c r="J192" s="88"/>
      <c r="K192" s="88">
        <f>SUM(I192+J192)</f>
        <v>93639</v>
      </c>
    </row>
    <row r="193" spans="1:11" ht="18" customHeight="1" x14ac:dyDescent="0.25">
      <c r="A193" s="80" t="s">
        <v>179</v>
      </c>
      <c r="B193" s="34"/>
      <c r="C193" s="125">
        <v>96547</v>
      </c>
      <c r="D193" s="125"/>
      <c r="E193" s="88"/>
      <c r="F193" s="99"/>
      <c r="G193" s="88"/>
      <c r="H193" s="118"/>
      <c r="I193" s="88">
        <f t="shared" si="22"/>
        <v>96547</v>
      </c>
      <c r="J193" s="88"/>
      <c r="K193" s="88">
        <f>SUM(I193+J193)</f>
        <v>96547</v>
      </c>
    </row>
    <row r="194" spans="1:11" ht="18" customHeight="1" x14ac:dyDescent="0.25">
      <c r="A194" s="53" t="s">
        <v>76</v>
      </c>
      <c r="B194" s="61">
        <v>35</v>
      </c>
      <c r="C194" s="125"/>
      <c r="D194" s="125"/>
      <c r="E194" s="88"/>
      <c r="F194" s="99"/>
      <c r="G194" s="88"/>
      <c r="H194" s="118"/>
      <c r="I194" s="88"/>
      <c r="J194" s="88"/>
      <c r="K194" s="88"/>
    </row>
    <row r="195" spans="1:11" ht="18" customHeight="1" x14ac:dyDescent="0.25">
      <c r="A195" s="80" t="s">
        <v>178</v>
      </c>
      <c r="B195" s="34"/>
      <c r="C195" s="126">
        <v>2822</v>
      </c>
      <c r="D195" s="126">
        <v>3234</v>
      </c>
      <c r="E195" s="88"/>
      <c r="F195" s="99"/>
      <c r="G195" s="88"/>
      <c r="H195" s="118"/>
      <c r="I195" s="88">
        <f t="shared" si="22"/>
        <v>6056</v>
      </c>
      <c r="J195" s="88"/>
      <c r="K195" s="88">
        <f>SUM(I195+J195)</f>
        <v>6056</v>
      </c>
    </row>
    <row r="196" spans="1:11" ht="18" customHeight="1" x14ac:dyDescent="0.25">
      <c r="A196" s="80" t="s">
        <v>172</v>
      </c>
      <c r="B196" s="34"/>
      <c r="C196" s="125">
        <v>2725</v>
      </c>
      <c r="D196" s="125">
        <v>3691</v>
      </c>
      <c r="E196" s="88"/>
      <c r="F196" s="99"/>
      <c r="G196" s="88"/>
      <c r="H196" s="118"/>
      <c r="I196" s="88">
        <f t="shared" si="22"/>
        <v>6416</v>
      </c>
      <c r="J196" s="88"/>
      <c r="K196" s="88">
        <f>SUM(I196+J196)</f>
        <v>6416</v>
      </c>
    </row>
    <row r="197" spans="1:11" ht="18" customHeight="1" x14ac:dyDescent="0.25">
      <c r="A197" s="80" t="s">
        <v>175</v>
      </c>
      <c r="B197" s="34"/>
      <c r="C197" s="125">
        <v>2714</v>
      </c>
      <c r="D197" s="125">
        <v>3747</v>
      </c>
      <c r="E197" s="88"/>
      <c r="F197" s="99"/>
      <c r="G197" s="88"/>
      <c r="H197" s="118"/>
      <c r="I197" s="88">
        <f t="shared" si="22"/>
        <v>6461</v>
      </c>
      <c r="J197" s="88"/>
      <c r="K197" s="88">
        <f>SUM(I197+J197)</f>
        <v>6461</v>
      </c>
    </row>
    <row r="198" spans="1:11" ht="18" customHeight="1" x14ac:dyDescent="0.25">
      <c r="A198" s="80" t="s">
        <v>179</v>
      </c>
      <c r="B198" s="34"/>
      <c r="C198" s="125">
        <v>2709</v>
      </c>
      <c r="D198" s="125">
        <v>3838</v>
      </c>
      <c r="E198" s="88"/>
      <c r="F198" s="99"/>
      <c r="G198" s="88"/>
      <c r="H198" s="118"/>
      <c r="I198" s="88">
        <f t="shared" si="22"/>
        <v>6547</v>
      </c>
      <c r="J198" s="88"/>
      <c r="K198" s="88">
        <f>SUM(I198+J198)</f>
        <v>6547</v>
      </c>
    </row>
    <row r="199" spans="1:11" ht="18" customHeight="1" x14ac:dyDescent="0.25">
      <c r="A199" s="62" t="s">
        <v>77</v>
      </c>
      <c r="B199" s="60">
        <v>36</v>
      </c>
      <c r="C199" s="125"/>
      <c r="D199" s="125"/>
      <c r="E199" s="88"/>
      <c r="F199" s="99"/>
      <c r="G199" s="88"/>
      <c r="H199" s="118"/>
      <c r="I199" s="88"/>
      <c r="J199" s="88"/>
      <c r="K199" s="88"/>
    </row>
    <row r="200" spans="1:11" ht="18" customHeight="1" x14ac:dyDescent="0.25">
      <c r="A200" s="80" t="s">
        <v>178</v>
      </c>
      <c r="B200" s="34"/>
      <c r="C200" s="126">
        <v>163648</v>
      </c>
      <c r="D200" s="126">
        <v>14940</v>
      </c>
      <c r="E200" s="88"/>
      <c r="F200" s="99"/>
      <c r="G200" s="88">
        <v>35000</v>
      </c>
      <c r="H200" s="118"/>
      <c r="I200" s="88">
        <f t="shared" si="22"/>
        <v>213588</v>
      </c>
      <c r="J200" s="88"/>
      <c r="K200" s="88">
        <f>SUM(I200+J200)</f>
        <v>213588</v>
      </c>
    </row>
    <row r="201" spans="1:11" ht="18" customHeight="1" x14ac:dyDescent="0.25">
      <c r="A201" s="80" t="s">
        <v>172</v>
      </c>
      <c r="B201" s="34"/>
      <c r="C201" s="125">
        <v>170226</v>
      </c>
      <c r="D201" s="125">
        <v>5927</v>
      </c>
      <c r="E201" s="88"/>
      <c r="F201" s="99"/>
      <c r="G201" s="88"/>
      <c r="H201" s="118"/>
      <c r="I201" s="88">
        <f t="shared" si="22"/>
        <v>176153</v>
      </c>
      <c r="J201" s="88"/>
      <c r="K201" s="88">
        <f>SUM(I201+J201)</f>
        <v>176153</v>
      </c>
    </row>
    <row r="202" spans="1:11" ht="18" customHeight="1" x14ac:dyDescent="0.25">
      <c r="A202" s="80" t="s">
        <v>175</v>
      </c>
      <c r="B202" s="34"/>
      <c r="C202" s="125">
        <v>174652</v>
      </c>
      <c r="D202" s="125">
        <v>5976</v>
      </c>
      <c r="E202" s="88"/>
      <c r="F202" s="99"/>
      <c r="G202" s="88"/>
      <c r="H202" s="118"/>
      <c r="I202" s="88">
        <f t="shared" si="22"/>
        <v>180628</v>
      </c>
      <c r="J202" s="88"/>
      <c r="K202" s="88">
        <f>SUM(I202+J202)</f>
        <v>180628</v>
      </c>
    </row>
    <row r="203" spans="1:11" ht="18" customHeight="1" x14ac:dyDescent="0.25">
      <c r="A203" s="80" t="s">
        <v>179</v>
      </c>
      <c r="B203" s="15"/>
      <c r="C203" s="125">
        <v>178843</v>
      </c>
      <c r="D203" s="125">
        <v>6024</v>
      </c>
      <c r="E203" s="88"/>
      <c r="F203" s="99"/>
      <c r="G203" s="88"/>
      <c r="H203" s="118"/>
      <c r="I203" s="88">
        <f t="shared" si="22"/>
        <v>184867</v>
      </c>
      <c r="J203" s="88"/>
      <c r="K203" s="88">
        <f>SUM(I203+J203)</f>
        <v>184867</v>
      </c>
    </row>
    <row r="204" spans="1:11" s="13" customFormat="1" ht="18" customHeight="1" x14ac:dyDescent="0.3">
      <c r="A204" s="19" t="s">
        <v>78</v>
      </c>
      <c r="B204" s="18">
        <v>37</v>
      </c>
      <c r="C204" s="131"/>
      <c r="D204" s="131"/>
      <c r="E204" s="86"/>
      <c r="F204" s="103"/>
      <c r="G204" s="86"/>
      <c r="H204" s="116"/>
      <c r="I204" s="86"/>
      <c r="J204" s="86"/>
      <c r="K204" s="86"/>
    </row>
    <row r="205" spans="1:11" s="13" customFormat="1" ht="18" customHeight="1" x14ac:dyDescent="0.3">
      <c r="A205" s="80" t="s">
        <v>178</v>
      </c>
      <c r="B205" s="12"/>
      <c r="C205" s="131">
        <f>SUM(C210+C215)</f>
        <v>26962</v>
      </c>
      <c r="D205" s="131">
        <f t="shared" ref="D205:K205" si="23">SUM(D210+D215)</f>
        <v>0</v>
      </c>
      <c r="E205" s="86">
        <f t="shared" si="23"/>
        <v>0</v>
      </c>
      <c r="F205" s="103">
        <f t="shared" si="23"/>
        <v>0</v>
      </c>
      <c r="G205" s="86">
        <f t="shared" si="23"/>
        <v>0</v>
      </c>
      <c r="H205" s="116">
        <f t="shared" si="23"/>
        <v>0</v>
      </c>
      <c r="I205" s="86">
        <f t="shared" si="23"/>
        <v>26962</v>
      </c>
      <c r="J205" s="86">
        <f t="shared" si="23"/>
        <v>0</v>
      </c>
      <c r="K205" s="86">
        <f t="shared" si="23"/>
        <v>26962</v>
      </c>
    </row>
    <row r="206" spans="1:11" s="13" customFormat="1" ht="18" customHeight="1" x14ac:dyDescent="0.3">
      <c r="A206" s="80" t="s">
        <v>172</v>
      </c>
      <c r="B206" s="12"/>
      <c r="C206" s="131">
        <f t="shared" ref="C206:K208" si="24">SUM(C211+C216)</f>
        <v>26962</v>
      </c>
      <c r="D206" s="131">
        <f t="shared" si="24"/>
        <v>0</v>
      </c>
      <c r="E206" s="86">
        <f t="shared" si="24"/>
        <v>0</v>
      </c>
      <c r="F206" s="103">
        <f t="shared" si="24"/>
        <v>0</v>
      </c>
      <c r="G206" s="86">
        <f t="shared" si="24"/>
        <v>0</v>
      </c>
      <c r="H206" s="116">
        <f t="shared" si="24"/>
        <v>0</v>
      </c>
      <c r="I206" s="86">
        <f t="shared" si="24"/>
        <v>26962</v>
      </c>
      <c r="J206" s="86">
        <f t="shared" si="24"/>
        <v>0</v>
      </c>
      <c r="K206" s="86">
        <f t="shared" si="24"/>
        <v>26962</v>
      </c>
    </row>
    <row r="207" spans="1:11" s="13" customFormat="1" ht="18" customHeight="1" x14ac:dyDescent="0.3">
      <c r="A207" s="80" t="s">
        <v>175</v>
      </c>
      <c r="B207" s="12"/>
      <c r="C207" s="131">
        <f t="shared" si="24"/>
        <v>26962</v>
      </c>
      <c r="D207" s="131">
        <f t="shared" si="24"/>
        <v>0</v>
      </c>
      <c r="E207" s="86">
        <f t="shared" si="24"/>
        <v>0</v>
      </c>
      <c r="F207" s="103">
        <f t="shared" si="24"/>
        <v>0</v>
      </c>
      <c r="G207" s="86">
        <f t="shared" si="24"/>
        <v>0</v>
      </c>
      <c r="H207" s="116">
        <f t="shared" si="24"/>
        <v>0</v>
      </c>
      <c r="I207" s="86">
        <f t="shared" si="24"/>
        <v>26962</v>
      </c>
      <c r="J207" s="86">
        <f t="shared" si="24"/>
        <v>0</v>
      </c>
      <c r="K207" s="86">
        <f t="shared" si="24"/>
        <v>26962</v>
      </c>
    </row>
    <row r="208" spans="1:11" s="13" customFormat="1" ht="18" customHeight="1" x14ac:dyDescent="0.3">
      <c r="A208" s="80" t="s">
        <v>179</v>
      </c>
      <c r="B208" s="12"/>
      <c r="C208" s="131">
        <f t="shared" si="24"/>
        <v>26962</v>
      </c>
      <c r="D208" s="131">
        <f t="shared" si="24"/>
        <v>0</v>
      </c>
      <c r="E208" s="86">
        <f t="shared" si="24"/>
        <v>0</v>
      </c>
      <c r="F208" s="103">
        <f t="shared" si="24"/>
        <v>0</v>
      </c>
      <c r="G208" s="86">
        <f t="shared" si="24"/>
        <v>0</v>
      </c>
      <c r="H208" s="116">
        <f t="shared" si="24"/>
        <v>0</v>
      </c>
      <c r="I208" s="86">
        <f t="shared" si="24"/>
        <v>26962</v>
      </c>
      <c r="J208" s="86">
        <f t="shared" si="24"/>
        <v>0</v>
      </c>
      <c r="K208" s="86">
        <f t="shared" si="24"/>
        <v>26962</v>
      </c>
    </row>
    <row r="209" spans="1:15" ht="18" customHeight="1" x14ac:dyDescent="0.25">
      <c r="A209" s="17" t="s">
        <v>79</v>
      </c>
      <c r="B209" s="20" t="s">
        <v>80</v>
      </c>
      <c r="C209" s="125"/>
      <c r="D209" s="125"/>
      <c r="E209" s="88"/>
      <c r="F209" s="99"/>
      <c r="G209" s="88"/>
      <c r="H209" s="118"/>
      <c r="I209" s="88"/>
      <c r="J209" s="88"/>
      <c r="K209" s="88"/>
    </row>
    <row r="210" spans="1:15" ht="18" customHeight="1" x14ac:dyDescent="0.25">
      <c r="A210" s="80" t="s">
        <v>178</v>
      </c>
      <c r="B210" s="15"/>
      <c r="C210" s="125"/>
      <c r="D210" s="125"/>
      <c r="E210" s="88"/>
      <c r="F210" s="99"/>
      <c r="G210" s="88"/>
      <c r="H210" s="118"/>
      <c r="I210" s="88">
        <f t="shared" ref="I210:I228" si="25">SUM(C210+D210+E210+F210+G210+H210)</f>
        <v>0</v>
      </c>
      <c r="J210" s="88"/>
      <c r="K210" s="88">
        <f>SUM(I210+J210)</f>
        <v>0</v>
      </c>
    </row>
    <row r="211" spans="1:15" ht="18" customHeight="1" x14ac:dyDescent="0.25">
      <c r="A211" s="80" t="s">
        <v>172</v>
      </c>
      <c r="B211" s="15"/>
      <c r="C211" s="125"/>
      <c r="D211" s="125"/>
      <c r="E211" s="88"/>
      <c r="F211" s="99"/>
      <c r="G211" s="88"/>
      <c r="H211" s="118"/>
      <c r="I211" s="88">
        <f t="shared" si="25"/>
        <v>0</v>
      </c>
      <c r="J211" s="88"/>
      <c r="K211" s="88">
        <f>SUM(I211+J211)</f>
        <v>0</v>
      </c>
    </row>
    <row r="212" spans="1:15" ht="18" customHeight="1" x14ac:dyDescent="0.25">
      <c r="A212" s="80" t="s">
        <v>175</v>
      </c>
      <c r="B212" s="15"/>
      <c r="C212" s="125"/>
      <c r="D212" s="125"/>
      <c r="E212" s="88"/>
      <c r="F212" s="99"/>
      <c r="G212" s="88"/>
      <c r="H212" s="118"/>
      <c r="I212" s="88">
        <f t="shared" si="25"/>
        <v>0</v>
      </c>
      <c r="J212" s="88"/>
      <c r="K212" s="88">
        <f>SUM(I212+J212)</f>
        <v>0</v>
      </c>
    </row>
    <row r="213" spans="1:15" ht="18" customHeight="1" x14ac:dyDescent="0.25">
      <c r="A213" s="80" t="s">
        <v>179</v>
      </c>
      <c r="B213" s="15"/>
      <c r="C213" s="125"/>
      <c r="D213" s="125"/>
      <c r="E213" s="88"/>
      <c r="F213" s="99"/>
      <c r="G213" s="88"/>
      <c r="H213" s="118"/>
      <c r="I213" s="88">
        <f t="shared" si="25"/>
        <v>0</v>
      </c>
      <c r="J213" s="88"/>
      <c r="K213" s="88">
        <f>SUM(I213+J213)</f>
        <v>0</v>
      </c>
    </row>
    <row r="214" spans="1:15" ht="21" customHeight="1" x14ac:dyDescent="0.25">
      <c r="A214" s="21" t="s">
        <v>81</v>
      </c>
      <c r="B214" s="20">
        <v>39</v>
      </c>
      <c r="C214" s="125"/>
      <c r="D214" s="125"/>
      <c r="E214" s="93"/>
      <c r="F214" s="99"/>
      <c r="G214" s="93"/>
      <c r="H214" s="118"/>
      <c r="I214" s="93"/>
      <c r="J214" s="93"/>
      <c r="K214" s="93"/>
    </row>
    <row r="215" spans="1:15" ht="18" customHeight="1" x14ac:dyDescent="0.25">
      <c r="A215" s="80" t="s">
        <v>178</v>
      </c>
      <c r="B215" s="15"/>
      <c r="C215" s="126">
        <v>26962</v>
      </c>
      <c r="D215" s="125"/>
      <c r="E215" s="93"/>
      <c r="F215" s="99"/>
      <c r="G215" s="93"/>
      <c r="H215" s="118"/>
      <c r="I215" s="93">
        <f t="shared" si="25"/>
        <v>26962</v>
      </c>
      <c r="J215" s="93"/>
      <c r="K215" s="93">
        <f>SUM(I215+J215)</f>
        <v>26962</v>
      </c>
    </row>
    <row r="216" spans="1:15" ht="18" customHeight="1" x14ac:dyDescent="0.25">
      <c r="A216" s="80" t="s">
        <v>172</v>
      </c>
      <c r="B216" s="15"/>
      <c r="C216" s="125">
        <v>26962</v>
      </c>
      <c r="D216" s="125"/>
      <c r="E216" s="93"/>
      <c r="F216" s="99"/>
      <c r="G216" s="93"/>
      <c r="H216" s="118"/>
      <c r="I216" s="93">
        <f t="shared" si="25"/>
        <v>26962</v>
      </c>
      <c r="J216" s="93"/>
      <c r="K216" s="93">
        <f>SUM(I216+J216)</f>
        <v>26962</v>
      </c>
    </row>
    <row r="217" spans="1:15" ht="18" customHeight="1" x14ac:dyDescent="0.25">
      <c r="A217" s="80" t="s">
        <v>175</v>
      </c>
      <c r="B217" s="15"/>
      <c r="C217" s="125">
        <v>26962</v>
      </c>
      <c r="D217" s="125"/>
      <c r="E217" s="93"/>
      <c r="F217" s="99"/>
      <c r="G217" s="93"/>
      <c r="H217" s="118"/>
      <c r="I217" s="93">
        <f t="shared" si="25"/>
        <v>26962</v>
      </c>
      <c r="J217" s="93"/>
      <c r="K217" s="93">
        <f>SUM(I217+J217)</f>
        <v>26962</v>
      </c>
    </row>
    <row r="218" spans="1:15" ht="18" customHeight="1" x14ac:dyDescent="0.25">
      <c r="A218" s="80" t="s">
        <v>179</v>
      </c>
      <c r="B218" s="15"/>
      <c r="C218" s="125">
        <v>26962</v>
      </c>
      <c r="D218" s="125"/>
      <c r="E218" s="93"/>
      <c r="F218" s="99"/>
      <c r="G218" s="93"/>
      <c r="H218" s="118"/>
      <c r="I218" s="93">
        <f t="shared" si="25"/>
        <v>26962</v>
      </c>
      <c r="J218" s="93"/>
      <c r="K218" s="93">
        <f>SUM(I218+J218)</f>
        <v>26962</v>
      </c>
    </row>
    <row r="219" spans="1:15" ht="40.5" customHeight="1" x14ac:dyDescent="0.25">
      <c r="A219" s="22" t="s">
        <v>82</v>
      </c>
      <c r="B219" s="20">
        <v>40</v>
      </c>
      <c r="C219" s="125"/>
      <c r="D219" s="125"/>
      <c r="E219" s="88"/>
      <c r="F219" s="99"/>
      <c r="G219" s="88"/>
      <c r="H219" s="118"/>
      <c r="I219" s="88"/>
      <c r="J219" s="88"/>
      <c r="K219" s="88"/>
    </row>
    <row r="220" spans="1:15" ht="24" customHeight="1" x14ac:dyDescent="0.25">
      <c r="A220" s="80" t="s">
        <v>178</v>
      </c>
      <c r="B220" s="34"/>
      <c r="C220" s="125">
        <v>-6563</v>
      </c>
      <c r="D220" s="125"/>
      <c r="E220" s="88"/>
      <c r="F220" s="99"/>
      <c r="G220" s="88"/>
      <c r="H220" s="118"/>
      <c r="I220" s="88">
        <f t="shared" si="25"/>
        <v>-6563</v>
      </c>
      <c r="J220" s="88"/>
      <c r="K220" s="88">
        <f>SUM(I220+J220)</f>
        <v>-6563</v>
      </c>
    </row>
    <row r="221" spans="1:15" ht="24" customHeight="1" x14ac:dyDescent="0.25">
      <c r="A221" s="80" t="s">
        <v>172</v>
      </c>
      <c r="B221" s="15"/>
      <c r="C221" s="125"/>
      <c r="D221" s="125"/>
      <c r="E221" s="88"/>
      <c r="F221" s="99"/>
      <c r="G221" s="88"/>
      <c r="H221" s="118"/>
      <c r="I221" s="88">
        <f t="shared" si="25"/>
        <v>0</v>
      </c>
      <c r="J221" s="88"/>
      <c r="K221" s="88">
        <f>SUM(I221+J221)</f>
        <v>0</v>
      </c>
    </row>
    <row r="222" spans="1:15" ht="24" customHeight="1" x14ac:dyDescent="0.25">
      <c r="A222" s="80" t="s">
        <v>175</v>
      </c>
      <c r="B222" s="15"/>
      <c r="C222" s="125"/>
      <c r="D222" s="125"/>
      <c r="E222" s="88"/>
      <c r="F222" s="99"/>
      <c r="G222" s="88"/>
      <c r="H222" s="118"/>
      <c r="I222" s="88">
        <f t="shared" si="25"/>
        <v>0</v>
      </c>
      <c r="J222" s="88"/>
      <c r="K222" s="88">
        <f>SUM(I222+J222)</f>
        <v>0</v>
      </c>
    </row>
    <row r="223" spans="1:15" ht="24" customHeight="1" x14ac:dyDescent="0.25">
      <c r="A223" s="80" t="s">
        <v>179</v>
      </c>
      <c r="B223" s="15"/>
      <c r="C223" s="125"/>
      <c r="D223" s="125"/>
      <c r="E223" s="88"/>
      <c r="F223" s="99"/>
      <c r="G223" s="88"/>
      <c r="H223" s="118"/>
      <c r="I223" s="88">
        <f t="shared" si="25"/>
        <v>0</v>
      </c>
      <c r="J223" s="88"/>
      <c r="K223" s="88">
        <f>SUM(I223+J223)</f>
        <v>0</v>
      </c>
    </row>
    <row r="224" spans="1:15" ht="25.5" customHeight="1" x14ac:dyDescent="0.25">
      <c r="A224" s="22" t="s">
        <v>83</v>
      </c>
      <c r="B224" s="20" t="s">
        <v>162</v>
      </c>
      <c r="C224" s="125"/>
      <c r="D224" s="125"/>
      <c r="E224" s="88"/>
      <c r="F224" s="99"/>
      <c r="G224" s="88"/>
      <c r="H224" s="118"/>
      <c r="I224" s="88"/>
      <c r="J224" s="88"/>
      <c r="K224" s="88"/>
      <c r="O224" s="33"/>
    </row>
    <row r="225" spans="1:11" ht="24.75" customHeight="1" x14ac:dyDescent="0.25">
      <c r="A225" s="80" t="s">
        <v>178</v>
      </c>
      <c r="B225" s="15"/>
      <c r="C225" s="125"/>
      <c r="D225" s="125"/>
      <c r="E225" s="88"/>
      <c r="F225" s="99"/>
      <c r="G225" s="88"/>
      <c r="H225" s="118"/>
      <c r="I225" s="88">
        <f t="shared" si="25"/>
        <v>0</v>
      </c>
      <c r="J225" s="88"/>
      <c r="K225" s="88">
        <f>SUM(I225+J225)</f>
        <v>0</v>
      </c>
    </row>
    <row r="226" spans="1:11" ht="21" customHeight="1" x14ac:dyDescent="0.25">
      <c r="A226" s="80" t="s">
        <v>172</v>
      </c>
      <c r="B226" s="15"/>
      <c r="C226" s="125"/>
      <c r="D226" s="125"/>
      <c r="E226" s="88"/>
      <c r="F226" s="99"/>
      <c r="G226" s="88"/>
      <c r="H226" s="118"/>
      <c r="I226" s="88">
        <f t="shared" si="25"/>
        <v>0</v>
      </c>
      <c r="J226" s="88"/>
      <c r="K226" s="88">
        <f>SUM(I226+J226)</f>
        <v>0</v>
      </c>
    </row>
    <row r="227" spans="1:11" ht="21" customHeight="1" x14ac:dyDescent="0.25">
      <c r="A227" s="80" t="s">
        <v>175</v>
      </c>
      <c r="B227" s="15"/>
      <c r="C227" s="125"/>
      <c r="D227" s="125"/>
      <c r="E227" s="88"/>
      <c r="F227" s="99"/>
      <c r="G227" s="88"/>
      <c r="H227" s="118"/>
      <c r="I227" s="88">
        <f t="shared" si="25"/>
        <v>0</v>
      </c>
      <c r="J227" s="88"/>
      <c r="K227" s="88">
        <f>SUM(I227+J227)</f>
        <v>0</v>
      </c>
    </row>
    <row r="228" spans="1:11" ht="24" customHeight="1" x14ac:dyDescent="0.25">
      <c r="A228" s="80" t="s">
        <v>179</v>
      </c>
      <c r="B228" s="15"/>
      <c r="C228" s="125"/>
      <c r="D228" s="125"/>
      <c r="E228" s="88"/>
      <c r="F228" s="99"/>
      <c r="G228" s="88"/>
      <c r="H228" s="118"/>
      <c r="I228" s="88">
        <f t="shared" si="25"/>
        <v>0</v>
      </c>
      <c r="J228" s="88"/>
      <c r="K228" s="88">
        <f>SUM(I228+J228)</f>
        <v>0</v>
      </c>
    </row>
    <row r="229" spans="1:11" ht="37.5" customHeight="1" x14ac:dyDescent="0.25">
      <c r="A229" s="23" t="s">
        <v>180</v>
      </c>
      <c r="B229" s="20" t="s">
        <v>85</v>
      </c>
      <c r="C229" s="126"/>
      <c r="D229" s="126"/>
      <c r="E229" s="89"/>
      <c r="F229" s="105"/>
      <c r="G229" s="89"/>
      <c r="H229" s="119"/>
      <c r="I229" s="89"/>
      <c r="J229" s="89"/>
      <c r="K229" s="89"/>
    </row>
    <row r="230" spans="1:11" ht="25.5" customHeight="1" x14ac:dyDescent="0.25">
      <c r="A230" s="80" t="s">
        <v>178</v>
      </c>
      <c r="B230" s="15"/>
      <c r="C230" s="125">
        <f>SUM(C20-C140)</f>
        <v>-7136</v>
      </c>
      <c r="D230" s="125">
        <f t="shared" ref="D230:K230" si="26">SUM(D20-D140)</f>
        <v>-10254</v>
      </c>
      <c r="E230" s="88">
        <f t="shared" si="26"/>
        <v>0</v>
      </c>
      <c r="F230" s="99">
        <f t="shared" si="26"/>
        <v>0</v>
      </c>
      <c r="G230" s="88">
        <f t="shared" si="26"/>
        <v>0</v>
      </c>
      <c r="H230" s="118">
        <f t="shared" si="26"/>
        <v>0</v>
      </c>
      <c r="I230" s="88">
        <f t="shared" si="26"/>
        <v>-17390</v>
      </c>
      <c r="J230" s="88">
        <f t="shared" si="26"/>
        <v>0</v>
      </c>
      <c r="K230" s="88">
        <f t="shared" si="26"/>
        <v>-17390</v>
      </c>
    </row>
    <row r="231" spans="1:11" ht="25.5" customHeight="1" x14ac:dyDescent="0.25">
      <c r="A231" s="80" t="s">
        <v>172</v>
      </c>
      <c r="B231" s="15"/>
      <c r="C231" s="125">
        <f>SUM(C21-C141)</f>
        <v>0</v>
      </c>
      <c r="D231" s="125">
        <f t="shared" ref="D231:K233" si="27">SUM(D21-D141)</f>
        <v>0</v>
      </c>
      <c r="E231" s="88">
        <f t="shared" si="27"/>
        <v>0</v>
      </c>
      <c r="F231" s="99">
        <f t="shared" si="27"/>
        <v>0</v>
      </c>
      <c r="G231" s="88">
        <f t="shared" si="27"/>
        <v>0</v>
      </c>
      <c r="H231" s="118">
        <f t="shared" si="27"/>
        <v>0</v>
      </c>
      <c r="I231" s="88">
        <f t="shared" si="27"/>
        <v>0</v>
      </c>
      <c r="J231" s="88">
        <f t="shared" si="27"/>
        <v>0</v>
      </c>
      <c r="K231" s="88">
        <f t="shared" si="27"/>
        <v>0</v>
      </c>
    </row>
    <row r="232" spans="1:11" ht="30" customHeight="1" x14ac:dyDescent="0.25">
      <c r="A232" s="80" t="s">
        <v>175</v>
      </c>
      <c r="B232" s="15"/>
      <c r="C232" s="125">
        <f>SUM(C22-C142)</f>
        <v>0</v>
      </c>
      <c r="D232" s="125">
        <f t="shared" si="27"/>
        <v>0</v>
      </c>
      <c r="E232" s="88">
        <f t="shared" si="27"/>
        <v>0</v>
      </c>
      <c r="F232" s="99">
        <f t="shared" si="27"/>
        <v>0</v>
      </c>
      <c r="G232" s="88">
        <f t="shared" si="27"/>
        <v>0</v>
      </c>
      <c r="H232" s="118">
        <f t="shared" si="27"/>
        <v>0</v>
      </c>
      <c r="I232" s="88">
        <f t="shared" si="27"/>
        <v>0</v>
      </c>
      <c r="J232" s="88">
        <f t="shared" si="27"/>
        <v>0</v>
      </c>
      <c r="K232" s="88">
        <f t="shared" si="27"/>
        <v>0</v>
      </c>
    </row>
    <row r="233" spans="1:11" ht="25.5" customHeight="1" x14ac:dyDescent="0.25">
      <c r="A233" s="80" t="s">
        <v>179</v>
      </c>
      <c r="B233" s="15"/>
      <c r="C233" s="125">
        <f>SUM(C23-C143)</f>
        <v>0</v>
      </c>
      <c r="D233" s="125">
        <f t="shared" si="27"/>
        <v>0</v>
      </c>
      <c r="E233" s="88">
        <f t="shared" si="27"/>
        <v>0</v>
      </c>
      <c r="F233" s="99">
        <f t="shared" si="27"/>
        <v>0</v>
      </c>
      <c r="G233" s="88">
        <f t="shared" si="27"/>
        <v>0</v>
      </c>
      <c r="H233" s="118">
        <f t="shared" si="27"/>
        <v>0</v>
      </c>
      <c r="I233" s="88">
        <f t="shared" si="27"/>
        <v>0</v>
      </c>
      <c r="J233" s="88">
        <f t="shared" si="27"/>
        <v>0</v>
      </c>
      <c r="K233" s="88">
        <f t="shared" si="27"/>
        <v>0</v>
      </c>
    </row>
    <row r="234" spans="1:11" s="5" customFormat="1" ht="24" hidden="1" customHeight="1" x14ac:dyDescent="0.25">
      <c r="A234" s="24" t="s">
        <v>84</v>
      </c>
      <c r="B234" s="15" t="s">
        <v>85</v>
      </c>
      <c r="C234" s="126">
        <f>SUM(C235+C238+C241+C244+C247+C250+C253+C256+C259+C262+C265+C268+C271+C274+C277+C280+C283)</f>
        <v>0</v>
      </c>
      <c r="D234" s="126">
        <f t="shared" ref="D234:K234" si="28">SUM(D235+D238+D241+D244+D247+D250+D253+D256+D259+D262+D265+D268+D271+D274+D277+D280+D283)</f>
        <v>0</v>
      </c>
      <c r="E234" s="47">
        <f t="shared" si="28"/>
        <v>0</v>
      </c>
      <c r="F234" s="105">
        <f t="shared" si="28"/>
        <v>0</v>
      </c>
      <c r="G234" s="89">
        <f t="shared" si="28"/>
        <v>0</v>
      </c>
      <c r="H234" s="119">
        <f t="shared" si="28"/>
        <v>0</v>
      </c>
      <c r="I234" s="9">
        <f t="shared" si="28"/>
        <v>0</v>
      </c>
      <c r="J234" s="47">
        <f t="shared" si="28"/>
        <v>0</v>
      </c>
      <c r="K234" s="30">
        <f t="shared" si="28"/>
        <v>0</v>
      </c>
    </row>
    <row r="235" spans="1:11" s="13" customFormat="1" ht="12.75" hidden="1" customHeight="1" x14ac:dyDescent="0.3">
      <c r="A235" s="14" t="s">
        <v>86</v>
      </c>
      <c r="B235" s="12" t="s">
        <v>87</v>
      </c>
      <c r="C235" s="131">
        <f>SUM(C236+C237)</f>
        <v>0</v>
      </c>
      <c r="D235" s="131">
        <f t="shared" ref="D235:K235" si="29">SUM(D236+D237)</f>
        <v>0</v>
      </c>
      <c r="E235" s="50">
        <f t="shared" si="29"/>
        <v>0</v>
      </c>
      <c r="F235" s="103">
        <f t="shared" si="29"/>
        <v>0</v>
      </c>
      <c r="G235" s="86">
        <f t="shared" si="29"/>
        <v>0</v>
      </c>
      <c r="H235" s="116">
        <f t="shared" si="29"/>
        <v>0</v>
      </c>
      <c r="I235" s="10">
        <f t="shared" si="29"/>
        <v>0</v>
      </c>
      <c r="J235" s="50">
        <f t="shared" si="29"/>
        <v>0</v>
      </c>
      <c r="K235" s="28">
        <f t="shared" si="29"/>
        <v>0</v>
      </c>
    </row>
    <row r="236" spans="1:11" ht="12.75" hidden="1" customHeight="1" x14ac:dyDescent="0.3">
      <c r="A236" s="25" t="s">
        <v>88</v>
      </c>
      <c r="B236" s="15" t="s">
        <v>89</v>
      </c>
      <c r="C236" s="125"/>
      <c r="D236" s="125"/>
      <c r="E236" s="35"/>
      <c r="F236" s="99"/>
      <c r="G236" s="88"/>
      <c r="H236" s="118"/>
      <c r="I236" s="16"/>
      <c r="J236" s="35"/>
      <c r="K236" s="29"/>
    </row>
    <row r="237" spans="1:11" ht="12.75" hidden="1" customHeight="1" x14ac:dyDescent="0.3">
      <c r="A237" s="25" t="s">
        <v>90</v>
      </c>
      <c r="B237" s="15" t="s">
        <v>91</v>
      </c>
      <c r="C237" s="125"/>
      <c r="D237" s="125"/>
      <c r="E237" s="35"/>
      <c r="F237" s="99"/>
      <c r="G237" s="88"/>
      <c r="H237" s="118"/>
      <c r="I237" s="16"/>
      <c r="J237" s="35"/>
      <c r="K237" s="29"/>
    </row>
    <row r="238" spans="1:11" s="13" customFormat="1" ht="12.75" hidden="1" customHeight="1" x14ac:dyDescent="0.3">
      <c r="A238" s="14" t="s">
        <v>92</v>
      </c>
      <c r="B238" s="12" t="s">
        <v>93</v>
      </c>
      <c r="C238" s="131">
        <f>SUM(C239+C240)</f>
        <v>0</v>
      </c>
      <c r="D238" s="131">
        <f t="shared" ref="D238:K238" si="30">SUM(D239+D240)</f>
        <v>0</v>
      </c>
      <c r="E238" s="50">
        <f t="shared" si="30"/>
        <v>0</v>
      </c>
      <c r="F238" s="103">
        <f t="shared" si="30"/>
        <v>0</v>
      </c>
      <c r="G238" s="86">
        <f t="shared" si="30"/>
        <v>0</v>
      </c>
      <c r="H238" s="116">
        <f t="shared" si="30"/>
        <v>0</v>
      </c>
      <c r="I238" s="10">
        <f t="shared" si="30"/>
        <v>0</v>
      </c>
      <c r="J238" s="50">
        <f t="shared" si="30"/>
        <v>0</v>
      </c>
      <c r="K238" s="28">
        <f t="shared" si="30"/>
        <v>0</v>
      </c>
    </row>
    <row r="239" spans="1:11" ht="12.75" hidden="1" customHeight="1" x14ac:dyDescent="0.3">
      <c r="A239" s="25" t="s">
        <v>88</v>
      </c>
      <c r="B239" s="15" t="s">
        <v>94</v>
      </c>
      <c r="C239" s="125"/>
      <c r="D239" s="125"/>
      <c r="E239" s="35"/>
      <c r="F239" s="99"/>
      <c r="G239" s="88"/>
      <c r="H239" s="118"/>
      <c r="I239" s="16"/>
      <c r="J239" s="35"/>
      <c r="K239" s="29"/>
    </row>
    <row r="240" spans="1:11" ht="12.75" hidden="1" customHeight="1" x14ac:dyDescent="0.3">
      <c r="A240" s="25" t="s">
        <v>90</v>
      </c>
      <c r="B240" s="15" t="s">
        <v>95</v>
      </c>
      <c r="C240" s="125"/>
      <c r="D240" s="125"/>
      <c r="E240" s="35"/>
      <c r="F240" s="99"/>
      <c r="G240" s="88"/>
      <c r="H240" s="118"/>
      <c r="I240" s="16"/>
      <c r="J240" s="35"/>
      <c r="K240" s="29"/>
    </row>
    <row r="241" spans="1:11" s="13" customFormat="1" ht="12.75" hidden="1" customHeight="1" x14ac:dyDescent="0.3">
      <c r="A241" s="14" t="s">
        <v>96</v>
      </c>
      <c r="B241" s="12" t="s">
        <v>97</v>
      </c>
      <c r="C241" s="131">
        <f>SUM(C242+C243)</f>
        <v>0</v>
      </c>
      <c r="D241" s="131">
        <f t="shared" ref="D241:K241" si="31">SUM(D242+D243)</f>
        <v>0</v>
      </c>
      <c r="E241" s="50">
        <f t="shared" si="31"/>
        <v>0</v>
      </c>
      <c r="F241" s="103">
        <f t="shared" si="31"/>
        <v>0</v>
      </c>
      <c r="G241" s="86">
        <f t="shared" si="31"/>
        <v>0</v>
      </c>
      <c r="H241" s="116">
        <f t="shared" si="31"/>
        <v>0</v>
      </c>
      <c r="I241" s="10">
        <f t="shared" si="31"/>
        <v>0</v>
      </c>
      <c r="J241" s="50">
        <f t="shared" si="31"/>
        <v>0</v>
      </c>
      <c r="K241" s="28">
        <f t="shared" si="31"/>
        <v>0</v>
      </c>
    </row>
    <row r="242" spans="1:11" ht="12.75" hidden="1" customHeight="1" x14ac:dyDescent="0.3">
      <c r="A242" s="25" t="s">
        <v>88</v>
      </c>
      <c r="B242" s="15" t="s">
        <v>98</v>
      </c>
      <c r="C242" s="125"/>
      <c r="D242" s="125"/>
      <c r="E242" s="35"/>
      <c r="F242" s="99"/>
      <c r="G242" s="88"/>
      <c r="H242" s="118"/>
      <c r="I242" s="16"/>
      <c r="J242" s="35"/>
      <c r="K242" s="29"/>
    </row>
    <row r="243" spans="1:11" ht="12.75" hidden="1" customHeight="1" x14ac:dyDescent="0.3">
      <c r="A243" s="25" t="s">
        <v>90</v>
      </c>
      <c r="B243" s="15" t="s">
        <v>99</v>
      </c>
      <c r="C243" s="125"/>
      <c r="D243" s="125"/>
      <c r="E243" s="35"/>
      <c r="F243" s="99"/>
      <c r="G243" s="88"/>
      <c r="H243" s="118"/>
      <c r="I243" s="16"/>
      <c r="J243" s="35"/>
      <c r="K243" s="29"/>
    </row>
    <row r="244" spans="1:11" s="13" customFormat="1" ht="12.75" hidden="1" customHeight="1" x14ac:dyDescent="0.3">
      <c r="A244" s="14" t="s">
        <v>100</v>
      </c>
      <c r="B244" s="12" t="s">
        <v>101</v>
      </c>
      <c r="C244" s="131">
        <f>SUM(C245+C246)</f>
        <v>0</v>
      </c>
      <c r="D244" s="131">
        <f t="shared" ref="D244:K244" si="32">SUM(D245+D246)</f>
        <v>0</v>
      </c>
      <c r="E244" s="50">
        <f t="shared" si="32"/>
        <v>0</v>
      </c>
      <c r="F244" s="103">
        <f t="shared" si="32"/>
        <v>0</v>
      </c>
      <c r="G244" s="86">
        <f t="shared" si="32"/>
        <v>0</v>
      </c>
      <c r="H244" s="116">
        <f t="shared" si="32"/>
        <v>0</v>
      </c>
      <c r="I244" s="10">
        <f t="shared" si="32"/>
        <v>0</v>
      </c>
      <c r="J244" s="50">
        <f t="shared" si="32"/>
        <v>0</v>
      </c>
      <c r="K244" s="28">
        <f t="shared" si="32"/>
        <v>0</v>
      </c>
    </row>
    <row r="245" spans="1:11" ht="12.75" hidden="1" customHeight="1" x14ac:dyDescent="0.3">
      <c r="A245" s="25" t="s">
        <v>88</v>
      </c>
      <c r="B245" s="15" t="s">
        <v>102</v>
      </c>
      <c r="C245" s="125">
        <v>0</v>
      </c>
      <c r="D245" s="125"/>
      <c r="E245" s="35"/>
      <c r="F245" s="99"/>
      <c r="G245" s="88"/>
      <c r="H245" s="118"/>
      <c r="I245" s="16">
        <f>SUM(C245+D245+E245+F245+G245+H245)</f>
        <v>0</v>
      </c>
      <c r="J245" s="35"/>
      <c r="K245" s="29">
        <f>SUM(I245+J245)</f>
        <v>0</v>
      </c>
    </row>
    <row r="246" spans="1:11" ht="12.75" hidden="1" customHeight="1" x14ac:dyDescent="0.3">
      <c r="A246" s="25" t="s">
        <v>90</v>
      </c>
      <c r="B246" s="15" t="s">
        <v>103</v>
      </c>
      <c r="C246" s="125">
        <v>0</v>
      </c>
      <c r="D246" s="125"/>
      <c r="E246" s="35"/>
      <c r="F246" s="99"/>
      <c r="G246" s="88"/>
      <c r="H246" s="118"/>
      <c r="I246" s="16">
        <f>SUM(C246+D246+E246+F246+G246+H246)</f>
        <v>0</v>
      </c>
      <c r="J246" s="35"/>
      <c r="K246" s="29">
        <f>SUM(I246+J246)</f>
        <v>0</v>
      </c>
    </row>
    <row r="247" spans="1:11" s="13" customFormat="1" ht="12.75" hidden="1" customHeight="1" x14ac:dyDescent="0.3">
      <c r="A247" s="14" t="s">
        <v>104</v>
      </c>
      <c r="B247" s="12" t="s">
        <v>105</v>
      </c>
      <c r="C247" s="131">
        <f>SUM(C248+C249)</f>
        <v>0</v>
      </c>
      <c r="D247" s="131">
        <f t="shared" ref="D247:K247" si="33">SUM(D248+D249)</f>
        <v>0</v>
      </c>
      <c r="E247" s="50">
        <f t="shared" si="33"/>
        <v>0</v>
      </c>
      <c r="F247" s="103">
        <f t="shared" si="33"/>
        <v>0</v>
      </c>
      <c r="G247" s="86">
        <f t="shared" si="33"/>
        <v>0</v>
      </c>
      <c r="H247" s="116">
        <f t="shared" si="33"/>
        <v>0</v>
      </c>
      <c r="I247" s="10">
        <f t="shared" si="33"/>
        <v>0</v>
      </c>
      <c r="J247" s="50">
        <f t="shared" si="33"/>
        <v>0</v>
      </c>
      <c r="K247" s="28">
        <f t="shared" si="33"/>
        <v>0</v>
      </c>
    </row>
    <row r="248" spans="1:11" ht="12.75" hidden="1" customHeight="1" x14ac:dyDescent="0.3">
      <c r="A248" s="25" t="s">
        <v>88</v>
      </c>
      <c r="B248" s="15" t="s">
        <v>106</v>
      </c>
      <c r="C248" s="125">
        <v>0</v>
      </c>
      <c r="D248" s="125"/>
      <c r="E248" s="35"/>
      <c r="F248" s="99"/>
      <c r="G248" s="88"/>
      <c r="H248" s="118"/>
      <c r="I248" s="16">
        <f>SUM(C248+D248+E248+F248+G248+H248)</f>
        <v>0</v>
      </c>
      <c r="J248" s="35"/>
      <c r="K248" s="29">
        <f>SUM(I248+J248)</f>
        <v>0</v>
      </c>
    </row>
    <row r="249" spans="1:11" ht="12.75" hidden="1" customHeight="1" x14ac:dyDescent="0.3">
      <c r="A249" s="25" t="s">
        <v>90</v>
      </c>
      <c r="B249" s="15" t="s">
        <v>107</v>
      </c>
      <c r="C249" s="125">
        <v>0</v>
      </c>
      <c r="D249" s="125"/>
      <c r="E249" s="35"/>
      <c r="F249" s="99"/>
      <c r="G249" s="88"/>
      <c r="H249" s="118"/>
      <c r="I249" s="16">
        <f>SUM(C249+D249+E249+F249+G249+H249)</f>
        <v>0</v>
      </c>
      <c r="J249" s="35"/>
      <c r="K249" s="29">
        <f>SUM(I249+J249)</f>
        <v>0</v>
      </c>
    </row>
    <row r="250" spans="1:11" s="13" customFormat="1" ht="12.75" hidden="1" customHeight="1" x14ac:dyDescent="0.3">
      <c r="A250" s="14" t="s">
        <v>108</v>
      </c>
      <c r="B250" s="12" t="s">
        <v>109</v>
      </c>
      <c r="C250" s="131">
        <f>SUM(C251+C252)</f>
        <v>0</v>
      </c>
      <c r="D250" s="131">
        <f t="shared" ref="D250:K250" si="34">SUM(D251+D252)</f>
        <v>0</v>
      </c>
      <c r="E250" s="50">
        <f t="shared" si="34"/>
        <v>0</v>
      </c>
      <c r="F250" s="103">
        <f t="shared" si="34"/>
        <v>0</v>
      </c>
      <c r="G250" s="86">
        <f t="shared" si="34"/>
        <v>0</v>
      </c>
      <c r="H250" s="116">
        <f t="shared" si="34"/>
        <v>0</v>
      </c>
      <c r="I250" s="10">
        <f t="shared" si="34"/>
        <v>0</v>
      </c>
      <c r="J250" s="50">
        <f t="shared" si="34"/>
        <v>0</v>
      </c>
      <c r="K250" s="28">
        <f t="shared" si="34"/>
        <v>0</v>
      </c>
    </row>
    <row r="251" spans="1:11" ht="12.75" hidden="1" customHeight="1" x14ac:dyDescent="0.3">
      <c r="A251" s="25" t="s">
        <v>88</v>
      </c>
      <c r="B251" s="15" t="s">
        <v>110</v>
      </c>
      <c r="C251" s="125"/>
      <c r="D251" s="125"/>
      <c r="E251" s="35"/>
      <c r="F251" s="99"/>
      <c r="G251" s="88"/>
      <c r="H251" s="118"/>
      <c r="I251" s="16"/>
      <c r="J251" s="35"/>
      <c r="K251" s="29"/>
    </row>
    <row r="252" spans="1:11" ht="12.75" hidden="1" customHeight="1" x14ac:dyDescent="0.3">
      <c r="A252" s="25" t="s">
        <v>90</v>
      </c>
      <c r="B252" s="15" t="s">
        <v>111</v>
      </c>
      <c r="C252" s="125"/>
      <c r="D252" s="125"/>
      <c r="E252" s="35"/>
      <c r="F252" s="99"/>
      <c r="G252" s="88"/>
      <c r="H252" s="118"/>
      <c r="I252" s="16"/>
      <c r="J252" s="35"/>
      <c r="K252" s="29"/>
    </row>
    <row r="253" spans="1:11" s="13" customFormat="1" ht="12.75" hidden="1" customHeight="1" x14ac:dyDescent="0.3">
      <c r="A253" s="14" t="s">
        <v>112</v>
      </c>
      <c r="B253" s="12" t="s">
        <v>113</v>
      </c>
      <c r="C253" s="131">
        <f>SUM(C254+C255)</f>
        <v>0</v>
      </c>
      <c r="D253" s="131">
        <f t="shared" ref="D253:K253" si="35">SUM(D254+D255)</f>
        <v>0</v>
      </c>
      <c r="E253" s="50">
        <f t="shared" si="35"/>
        <v>0</v>
      </c>
      <c r="F253" s="103">
        <f t="shared" si="35"/>
        <v>0</v>
      </c>
      <c r="G253" s="86">
        <f t="shared" si="35"/>
        <v>0</v>
      </c>
      <c r="H253" s="116">
        <f t="shared" si="35"/>
        <v>0</v>
      </c>
      <c r="I253" s="10">
        <f t="shared" si="35"/>
        <v>0</v>
      </c>
      <c r="J253" s="50">
        <f t="shared" si="35"/>
        <v>0</v>
      </c>
      <c r="K253" s="28">
        <f t="shared" si="35"/>
        <v>0</v>
      </c>
    </row>
    <row r="254" spans="1:11" ht="12.75" hidden="1" customHeight="1" x14ac:dyDescent="0.3">
      <c r="A254" s="25" t="s">
        <v>88</v>
      </c>
      <c r="B254" s="15" t="s">
        <v>114</v>
      </c>
      <c r="C254" s="125"/>
      <c r="D254" s="125"/>
      <c r="E254" s="35"/>
      <c r="F254" s="99"/>
      <c r="G254" s="88"/>
      <c r="H254" s="118"/>
      <c r="I254" s="16"/>
      <c r="J254" s="35"/>
      <c r="K254" s="29"/>
    </row>
    <row r="255" spans="1:11" ht="12.75" hidden="1" customHeight="1" x14ac:dyDescent="0.3">
      <c r="A255" s="25" t="s">
        <v>90</v>
      </c>
      <c r="B255" s="15" t="s">
        <v>115</v>
      </c>
      <c r="C255" s="125"/>
      <c r="D255" s="125"/>
      <c r="E255" s="35"/>
      <c r="F255" s="99"/>
      <c r="G255" s="88"/>
      <c r="H255" s="118"/>
      <c r="I255" s="16"/>
      <c r="J255" s="35"/>
      <c r="K255" s="29"/>
    </row>
    <row r="256" spans="1:11" s="13" customFormat="1" ht="12.75" hidden="1" customHeight="1" x14ac:dyDescent="0.3">
      <c r="A256" s="14" t="s">
        <v>116</v>
      </c>
      <c r="B256" s="12" t="s">
        <v>117</v>
      </c>
      <c r="C256" s="131">
        <f>SUM(C257+C258)</f>
        <v>0</v>
      </c>
      <c r="D256" s="131">
        <f t="shared" ref="D256:K256" si="36">SUM(D257+D258)</f>
        <v>0</v>
      </c>
      <c r="E256" s="50">
        <f t="shared" si="36"/>
        <v>0</v>
      </c>
      <c r="F256" s="103">
        <f t="shared" si="36"/>
        <v>0</v>
      </c>
      <c r="G256" s="86">
        <f t="shared" si="36"/>
        <v>0</v>
      </c>
      <c r="H256" s="116">
        <f t="shared" si="36"/>
        <v>0</v>
      </c>
      <c r="I256" s="10">
        <f t="shared" si="36"/>
        <v>0</v>
      </c>
      <c r="J256" s="50">
        <f t="shared" si="36"/>
        <v>0</v>
      </c>
      <c r="K256" s="28">
        <f t="shared" si="36"/>
        <v>0</v>
      </c>
    </row>
    <row r="257" spans="1:11" ht="12.75" hidden="1" customHeight="1" x14ac:dyDescent="0.3">
      <c r="A257" s="25" t="s">
        <v>88</v>
      </c>
      <c r="B257" s="15" t="s">
        <v>118</v>
      </c>
      <c r="C257" s="125"/>
      <c r="D257" s="125"/>
      <c r="E257" s="35"/>
      <c r="F257" s="99"/>
      <c r="G257" s="88"/>
      <c r="H257" s="118"/>
      <c r="I257" s="16"/>
      <c r="J257" s="35"/>
      <c r="K257" s="29"/>
    </row>
    <row r="258" spans="1:11" ht="12.75" hidden="1" customHeight="1" x14ac:dyDescent="0.3">
      <c r="A258" s="25" t="s">
        <v>90</v>
      </c>
      <c r="B258" s="15" t="s">
        <v>119</v>
      </c>
      <c r="C258" s="125"/>
      <c r="D258" s="125"/>
      <c r="E258" s="35"/>
      <c r="F258" s="99"/>
      <c r="G258" s="88"/>
      <c r="H258" s="118"/>
      <c r="I258" s="16"/>
      <c r="J258" s="35"/>
      <c r="K258" s="29"/>
    </row>
    <row r="259" spans="1:11" s="13" customFormat="1" ht="12.75" hidden="1" customHeight="1" x14ac:dyDescent="0.3">
      <c r="A259" s="14" t="s">
        <v>120</v>
      </c>
      <c r="B259" s="12" t="s">
        <v>121</v>
      </c>
      <c r="C259" s="131">
        <f>SUM(C260+C261)</f>
        <v>0</v>
      </c>
      <c r="D259" s="131">
        <f t="shared" ref="D259:K259" si="37">SUM(D260+D261)</f>
        <v>0</v>
      </c>
      <c r="E259" s="50">
        <f t="shared" si="37"/>
        <v>0</v>
      </c>
      <c r="F259" s="103">
        <f t="shared" si="37"/>
        <v>0</v>
      </c>
      <c r="G259" s="86">
        <f t="shared" si="37"/>
        <v>0</v>
      </c>
      <c r="H259" s="116">
        <f t="shared" si="37"/>
        <v>0</v>
      </c>
      <c r="I259" s="10">
        <f t="shared" si="37"/>
        <v>0</v>
      </c>
      <c r="J259" s="50">
        <f t="shared" si="37"/>
        <v>0</v>
      </c>
      <c r="K259" s="28">
        <f t="shared" si="37"/>
        <v>0</v>
      </c>
    </row>
    <row r="260" spans="1:11" ht="12.75" hidden="1" customHeight="1" x14ac:dyDescent="0.3">
      <c r="A260" s="25" t="s">
        <v>88</v>
      </c>
      <c r="B260" s="15" t="s">
        <v>122</v>
      </c>
      <c r="C260" s="125"/>
      <c r="D260" s="125"/>
      <c r="E260" s="35"/>
      <c r="F260" s="99"/>
      <c r="G260" s="88"/>
      <c r="H260" s="118"/>
      <c r="I260" s="16"/>
      <c r="J260" s="35"/>
      <c r="K260" s="29"/>
    </row>
    <row r="261" spans="1:11" ht="12.75" hidden="1" customHeight="1" x14ac:dyDescent="0.3">
      <c r="A261" s="25" t="s">
        <v>90</v>
      </c>
      <c r="B261" s="15" t="s">
        <v>123</v>
      </c>
      <c r="C261" s="125"/>
      <c r="D261" s="125"/>
      <c r="E261" s="35"/>
      <c r="F261" s="99"/>
      <c r="G261" s="88"/>
      <c r="H261" s="118"/>
      <c r="I261" s="16"/>
      <c r="J261" s="35"/>
      <c r="K261" s="29"/>
    </row>
    <row r="262" spans="1:11" s="13" customFormat="1" ht="12.75" hidden="1" customHeight="1" x14ac:dyDescent="0.3">
      <c r="A262" s="14" t="s">
        <v>124</v>
      </c>
      <c r="B262" s="12" t="s">
        <v>125</v>
      </c>
      <c r="C262" s="131">
        <f>SUM(C263+C264)</f>
        <v>0</v>
      </c>
      <c r="D262" s="131">
        <f t="shared" ref="D262:K262" si="38">SUM(D263+D264)</f>
        <v>0</v>
      </c>
      <c r="E262" s="50">
        <f t="shared" si="38"/>
        <v>0</v>
      </c>
      <c r="F262" s="103">
        <f t="shared" si="38"/>
        <v>0</v>
      </c>
      <c r="G262" s="86">
        <f t="shared" si="38"/>
        <v>0</v>
      </c>
      <c r="H262" s="116">
        <f t="shared" si="38"/>
        <v>0</v>
      </c>
      <c r="I262" s="10">
        <f t="shared" si="38"/>
        <v>0</v>
      </c>
      <c r="J262" s="50">
        <f t="shared" si="38"/>
        <v>0</v>
      </c>
      <c r="K262" s="28">
        <f t="shared" si="38"/>
        <v>0</v>
      </c>
    </row>
    <row r="263" spans="1:11" ht="12.75" hidden="1" customHeight="1" x14ac:dyDescent="0.3">
      <c r="A263" s="25" t="s">
        <v>88</v>
      </c>
      <c r="B263" s="15" t="s">
        <v>126</v>
      </c>
      <c r="C263" s="125"/>
      <c r="D263" s="125"/>
      <c r="E263" s="35"/>
      <c r="F263" s="99"/>
      <c r="G263" s="88"/>
      <c r="H263" s="118"/>
      <c r="I263" s="16"/>
      <c r="J263" s="35"/>
      <c r="K263" s="29"/>
    </row>
    <row r="264" spans="1:11" ht="12.75" hidden="1" customHeight="1" x14ac:dyDescent="0.3">
      <c r="A264" s="25" t="s">
        <v>90</v>
      </c>
      <c r="B264" s="15" t="s">
        <v>127</v>
      </c>
      <c r="C264" s="125"/>
      <c r="D264" s="125"/>
      <c r="E264" s="35"/>
      <c r="F264" s="99"/>
      <c r="G264" s="88"/>
      <c r="H264" s="118"/>
      <c r="I264" s="16"/>
      <c r="J264" s="35"/>
      <c r="K264" s="29"/>
    </row>
    <row r="265" spans="1:11" s="13" customFormat="1" ht="12.75" hidden="1" customHeight="1" x14ac:dyDescent="0.3">
      <c r="A265" s="14" t="s">
        <v>128</v>
      </c>
      <c r="B265" s="12" t="s">
        <v>129</v>
      </c>
      <c r="C265" s="131">
        <f>SUM(C266+C267)</f>
        <v>0</v>
      </c>
      <c r="D265" s="131">
        <f t="shared" ref="D265:K265" si="39">SUM(D266+D267)</f>
        <v>0</v>
      </c>
      <c r="E265" s="50">
        <f t="shared" si="39"/>
        <v>0</v>
      </c>
      <c r="F265" s="103">
        <f t="shared" si="39"/>
        <v>0</v>
      </c>
      <c r="G265" s="86">
        <f t="shared" si="39"/>
        <v>0</v>
      </c>
      <c r="H265" s="116">
        <f t="shared" si="39"/>
        <v>0</v>
      </c>
      <c r="I265" s="10">
        <f t="shared" si="39"/>
        <v>0</v>
      </c>
      <c r="J265" s="50">
        <f t="shared" si="39"/>
        <v>0</v>
      </c>
      <c r="K265" s="28">
        <f t="shared" si="39"/>
        <v>0</v>
      </c>
    </row>
    <row r="266" spans="1:11" ht="12.75" hidden="1" customHeight="1" x14ac:dyDescent="0.3">
      <c r="A266" s="25" t="s">
        <v>88</v>
      </c>
      <c r="B266" s="15" t="s">
        <v>130</v>
      </c>
      <c r="C266" s="125"/>
      <c r="D266" s="125"/>
      <c r="E266" s="35"/>
      <c r="F266" s="99"/>
      <c r="G266" s="88"/>
      <c r="H266" s="118"/>
      <c r="I266" s="16"/>
      <c r="J266" s="35"/>
      <c r="K266" s="29"/>
    </row>
    <row r="267" spans="1:11" ht="12.75" hidden="1" customHeight="1" x14ac:dyDescent="0.3">
      <c r="A267" s="25" t="s">
        <v>90</v>
      </c>
      <c r="B267" s="15" t="s">
        <v>131</v>
      </c>
      <c r="C267" s="125"/>
      <c r="D267" s="125"/>
      <c r="E267" s="35"/>
      <c r="F267" s="99"/>
      <c r="G267" s="88"/>
      <c r="H267" s="118"/>
      <c r="I267" s="16"/>
      <c r="J267" s="35"/>
      <c r="K267" s="29"/>
    </row>
    <row r="268" spans="1:11" s="13" customFormat="1" ht="12.75" hidden="1" customHeight="1" x14ac:dyDescent="0.3">
      <c r="A268" s="14" t="s">
        <v>132</v>
      </c>
      <c r="B268" s="12" t="s">
        <v>133</v>
      </c>
      <c r="C268" s="131">
        <f>SUM(C269+C270)</f>
        <v>0</v>
      </c>
      <c r="D268" s="131">
        <f t="shared" ref="D268:K268" si="40">SUM(D269+D270)</f>
        <v>0</v>
      </c>
      <c r="E268" s="50">
        <f t="shared" si="40"/>
        <v>0</v>
      </c>
      <c r="F268" s="103">
        <f t="shared" si="40"/>
        <v>0</v>
      </c>
      <c r="G268" s="86">
        <f t="shared" si="40"/>
        <v>0</v>
      </c>
      <c r="H268" s="116">
        <f t="shared" si="40"/>
        <v>0</v>
      </c>
      <c r="I268" s="10">
        <f t="shared" si="40"/>
        <v>0</v>
      </c>
      <c r="J268" s="50">
        <f t="shared" si="40"/>
        <v>0</v>
      </c>
      <c r="K268" s="28">
        <f t="shared" si="40"/>
        <v>0</v>
      </c>
    </row>
    <row r="269" spans="1:11" ht="12.75" hidden="1" customHeight="1" x14ac:dyDescent="0.3">
      <c r="A269" s="25" t="s">
        <v>88</v>
      </c>
      <c r="B269" s="15" t="s">
        <v>134</v>
      </c>
      <c r="C269" s="125"/>
      <c r="D269" s="125"/>
      <c r="E269" s="35"/>
      <c r="F269" s="99"/>
      <c r="G269" s="88"/>
      <c r="H269" s="118"/>
      <c r="I269" s="16"/>
      <c r="J269" s="35"/>
      <c r="K269" s="29"/>
    </row>
    <row r="270" spans="1:11" ht="12.75" hidden="1" customHeight="1" x14ac:dyDescent="0.3">
      <c r="A270" s="25" t="s">
        <v>90</v>
      </c>
      <c r="B270" s="15" t="s">
        <v>135</v>
      </c>
      <c r="C270" s="125"/>
      <c r="D270" s="125"/>
      <c r="E270" s="35"/>
      <c r="F270" s="99"/>
      <c r="G270" s="88"/>
      <c r="H270" s="118"/>
      <c r="I270" s="16"/>
      <c r="J270" s="35"/>
      <c r="K270" s="29"/>
    </row>
    <row r="271" spans="1:11" s="13" customFormat="1" ht="12.75" hidden="1" customHeight="1" x14ac:dyDescent="0.3">
      <c r="A271" s="14" t="s">
        <v>136</v>
      </c>
      <c r="B271" s="12" t="s">
        <v>137</v>
      </c>
      <c r="C271" s="131">
        <f>SUM(C272+C273)</f>
        <v>0</v>
      </c>
      <c r="D271" s="131">
        <f t="shared" ref="D271:K271" si="41">SUM(D272+D273)</f>
        <v>0</v>
      </c>
      <c r="E271" s="50">
        <f t="shared" si="41"/>
        <v>0</v>
      </c>
      <c r="F271" s="103">
        <f t="shared" si="41"/>
        <v>0</v>
      </c>
      <c r="G271" s="86">
        <f t="shared" si="41"/>
        <v>0</v>
      </c>
      <c r="H271" s="116">
        <f t="shared" si="41"/>
        <v>0</v>
      </c>
      <c r="I271" s="10">
        <f t="shared" si="41"/>
        <v>0</v>
      </c>
      <c r="J271" s="50">
        <f t="shared" si="41"/>
        <v>0</v>
      </c>
      <c r="K271" s="28">
        <f t="shared" si="41"/>
        <v>0</v>
      </c>
    </row>
    <row r="272" spans="1:11" ht="12.75" hidden="1" customHeight="1" x14ac:dyDescent="0.3">
      <c r="A272" s="25" t="s">
        <v>88</v>
      </c>
      <c r="B272" s="15" t="s">
        <v>138</v>
      </c>
      <c r="C272" s="125"/>
      <c r="D272" s="125"/>
      <c r="E272" s="35"/>
      <c r="F272" s="99"/>
      <c r="G272" s="88"/>
      <c r="H272" s="118"/>
      <c r="I272" s="16"/>
      <c r="J272" s="35"/>
      <c r="K272" s="29"/>
    </row>
    <row r="273" spans="1:11" ht="12.75" hidden="1" customHeight="1" x14ac:dyDescent="0.3">
      <c r="A273" s="25" t="s">
        <v>90</v>
      </c>
      <c r="B273" s="15" t="s">
        <v>139</v>
      </c>
      <c r="C273" s="125"/>
      <c r="D273" s="125"/>
      <c r="E273" s="35"/>
      <c r="F273" s="99"/>
      <c r="G273" s="88"/>
      <c r="H273" s="118"/>
      <c r="I273" s="16"/>
      <c r="J273" s="35"/>
      <c r="K273" s="29"/>
    </row>
    <row r="274" spans="1:11" s="13" customFormat="1" ht="12.75" hidden="1" customHeight="1" x14ac:dyDescent="0.3">
      <c r="A274" s="14" t="s">
        <v>140</v>
      </c>
      <c r="B274" s="12" t="s">
        <v>141</v>
      </c>
      <c r="C274" s="131">
        <f>SUM(C275+C276)</f>
        <v>0</v>
      </c>
      <c r="D274" s="131">
        <f t="shared" ref="D274:K274" si="42">SUM(D275+D276)</f>
        <v>0</v>
      </c>
      <c r="E274" s="50">
        <f t="shared" si="42"/>
        <v>0</v>
      </c>
      <c r="F274" s="103">
        <f t="shared" si="42"/>
        <v>0</v>
      </c>
      <c r="G274" s="86">
        <f t="shared" si="42"/>
        <v>0</v>
      </c>
      <c r="H274" s="116">
        <f t="shared" si="42"/>
        <v>0</v>
      </c>
      <c r="I274" s="10">
        <f t="shared" si="42"/>
        <v>0</v>
      </c>
      <c r="J274" s="50">
        <f t="shared" si="42"/>
        <v>0</v>
      </c>
      <c r="K274" s="28">
        <f t="shared" si="42"/>
        <v>0</v>
      </c>
    </row>
    <row r="275" spans="1:11" ht="12.75" hidden="1" customHeight="1" x14ac:dyDescent="0.3">
      <c r="A275" s="25" t="s">
        <v>88</v>
      </c>
      <c r="B275" s="15" t="s">
        <v>142</v>
      </c>
      <c r="C275" s="125"/>
      <c r="D275" s="125"/>
      <c r="E275" s="35"/>
      <c r="F275" s="99"/>
      <c r="G275" s="88"/>
      <c r="H275" s="118"/>
      <c r="I275" s="16"/>
      <c r="J275" s="35"/>
      <c r="K275" s="29"/>
    </row>
    <row r="276" spans="1:11" ht="12.75" hidden="1" customHeight="1" x14ac:dyDescent="0.3">
      <c r="A276" s="25" t="s">
        <v>90</v>
      </c>
      <c r="B276" s="15" t="s">
        <v>143</v>
      </c>
      <c r="C276" s="125"/>
      <c r="D276" s="125"/>
      <c r="E276" s="35"/>
      <c r="F276" s="99"/>
      <c r="G276" s="88"/>
      <c r="H276" s="118"/>
      <c r="I276" s="16"/>
      <c r="J276" s="35"/>
      <c r="K276" s="29"/>
    </row>
    <row r="277" spans="1:11" ht="12.75" hidden="1" customHeight="1" x14ac:dyDescent="0.25">
      <c r="A277" s="23" t="s">
        <v>144</v>
      </c>
      <c r="B277" s="15" t="s">
        <v>145</v>
      </c>
      <c r="C277" s="126">
        <f>SUM(C278+C279)</f>
        <v>0</v>
      </c>
      <c r="D277" s="126">
        <f t="shared" ref="D277:K277" si="43">SUM(D278+D279)</f>
        <v>0</v>
      </c>
      <c r="E277" s="47">
        <f t="shared" si="43"/>
        <v>0</v>
      </c>
      <c r="F277" s="105">
        <f t="shared" si="43"/>
        <v>0</v>
      </c>
      <c r="G277" s="89">
        <f t="shared" si="43"/>
        <v>0</v>
      </c>
      <c r="H277" s="119">
        <f t="shared" si="43"/>
        <v>0</v>
      </c>
      <c r="I277" s="9">
        <f t="shared" si="43"/>
        <v>0</v>
      </c>
      <c r="J277" s="47">
        <f t="shared" si="43"/>
        <v>0</v>
      </c>
      <c r="K277" s="30">
        <f t="shared" si="43"/>
        <v>0</v>
      </c>
    </row>
    <row r="278" spans="1:11" ht="12.75" hidden="1" customHeight="1" x14ac:dyDescent="0.3">
      <c r="A278" s="25" t="s">
        <v>88</v>
      </c>
      <c r="B278" s="15" t="s">
        <v>146</v>
      </c>
      <c r="C278" s="125"/>
      <c r="D278" s="125"/>
      <c r="E278" s="35"/>
      <c r="F278" s="99"/>
      <c r="G278" s="88"/>
      <c r="H278" s="118"/>
      <c r="I278" s="16"/>
      <c r="J278" s="35"/>
      <c r="K278" s="29"/>
    </row>
    <row r="279" spans="1:11" ht="12.75" hidden="1" customHeight="1" x14ac:dyDescent="0.3">
      <c r="A279" s="25" t="s">
        <v>90</v>
      </c>
      <c r="B279" s="15" t="s">
        <v>147</v>
      </c>
      <c r="C279" s="125"/>
      <c r="D279" s="125"/>
      <c r="E279" s="35"/>
      <c r="F279" s="99"/>
      <c r="G279" s="88"/>
      <c r="H279" s="118"/>
      <c r="I279" s="16"/>
      <c r="J279" s="35"/>
      <c r="K279" s="29"/>
    </row>
    <row r="280" spans="1:11" s="13" customFormat="1" ht="12.75" hidden="1" customHeight="1" x14ac:dyDescent="0.3">
      <c r="A280" s="14" t="s">
        <v>148</v>
      </c>
      <c r="B280" s="12" t="s">
        <v>149</v>
      </c>
      <c r="C280" s="131">
        <f>SUM(C281+C282)</f>
        <v>0</v>
      </c>
      <c r="D280" s="131">
        <f t="shared" ref="D280:K280" si="44">SUM(D281+D282)</f>
        <v>0</v>
      </c>
      <c r="E280" s="50">
        <f t="shared" si="44"/>
        <v>0</v>
      </c>
      <c r="F280" s="103">
        <f t="shared" si="44"/>
        <v>0</v>
      </c>
      <c r="G280" s="86">
        <f t="shared" si="44"/>
        <v>0</v>
      </c>
      <c r="H280" s="116">
        <f t="shared" si="44"/>
        <v>0</v>
      </c>
      <c r="I280" s="10">
        <f t="shared" si="44"/>
        <v>0</v>
      </c>
      <c r="J280" s="50">
        <f t="shared" si="44"/>
        <v>0</v>
      </c>
      <c r="K280" s="28">
        <f t="shared" si="44"/>
        <v>0</v>
      </c>
    </row>
    <row r="281" spans="1:11" ht="12.75" hidden="1" customHeight="1" x14ac:dyDescent="0.3">
      <c r="A281" s="25" t="s">
        <v>88</v>
      </c>
      <c r="B281" s="15" t="s">
        <v>150</v>
      </c>
      <c r="C281" s="125"/>
      <c r="D281" s="125"/>
      <c r="E281" s="35"/>
      <c r="F281" s="99"/>
      <c r="G281" s="88"/>
      <c r="H281" s="118"/>
      <c r="I281" s="16"/>
      <c r="J281" s="35"/>
      <c r="K281" s="29"/>
    </row>
    <row r="282" spans="1:11" ht="12.75" hidden="1" customHeight="1" x14ac:dyDescent="0.3">
      <c r="A282" s="25" t="s">
        <v>90</v>
      </c>
      <c r="B282" s="15" t="s">
        <v>151</v>
      </c>
      <c r="C282" s="125"/>
      <c r="D282" s="125"/>
      <c r="E282" s="35"/>
      <c r="F282" s="99"/>
      <c r="G282" s="88"/>
      <c r="H282" s="118"/>
      <c r="I282" s="16"/>
      <c r="J282" s="35"/>
      <c r="K282" s="29"/>
    </row>
    <row r="283" spans="1:11" s="13" customFormat="1" ht="12.75" hidden="1" customHeight="1" x14ac:dyDescent="0.3">
      <c r="A283" s="14" t="s">
        <v>152</v>
      </c>
      <c r="B283" s="12" t="s">
        <v>153</v>
      </c>
      <c r="C283" s="131">
        <f>SUM(C284+C285)</f>
        <v>0</v>
      </c>
      <c r="D283" s="131">
        <f t="shared" ref="D283:K283" si="45">SUM(D284+D285)</f>
        <v>0</v>
      </c>
      <c r="E283" s="50">
        <f t="shared" si="45"/>
        <v>0</v>
      </c>
      <c r="F283" s="103">
        <f t="shared" si="45"/>
        <v>0</v>
      </c>
      <c r="G283" s="86">
        <f t="shared" si="45"/>
        <v>0</v>
      </c>
      <c r="H283" s="116">
        <f t="shared" si="45"/>
        <v>0</v>
      </c>
      <c r="I283" s="10">
        <f t="shared" si="45"/>
        <v>0</v>
      </c>
      <c r="J283" s="50">
        <f t="shared" si="45"/>
        <v>0</v>
      </c>
      <c r="K283" s="28">
        <f t="shared" si="45"/>
        <v>0</v>
      </c>
    </row>
    <row r="284" spans="1:11" ht="12.75" hidden="1" customHeight="1" x14ac:dyDescent="0.3">
      <c r="A284" s="25" t="s">
        <v>88</v>
      </c>
      <c r="B284" s="15" t="s">
        <v>154</v>
      </c>
      <c r="C284" s="125"/>
      <c r="D284" s="125"/>
      <c r="E284" s="35"/>
      <c r="F284" s="99"/>
      <c r="G284" s="88"/>
      <c r="H284" s="118"/>
      <c r="I284" s="16"/>
      <c r="J284" s="35"/>
      <c r="K284" s="29"/>
    </row>
    <row r="285" spans="1:11" ht="34.5" hidden="1" customHeight="1" x14ac:dyDescent="0.3">
      <c r="A285" s="25" t="s">
        <v>90</v>
      </c>
      <c r="B285" s="15" t="s">
        <v>155</v>
      </c>
      <c r="C285" s="125"/>
      <c r="D285" s="125"/>
      <c r="E285" s="35"/>
      <c r="F285" s="99"/>
      <c r="G285" s="88"/>
      <c r="H285" s="118"/>
      <c r="I285" s="16"/>
      <c r="J285" s="35"/>
      <c r="K285" s="29"/>
    </row>
    <row r="286" spans="1:11" ht="24" customHeight="1" x14ac:dyDescent="0.3">
      <c r="A286" s="64"/>
      <c r="B286" s="65"/>
      <c r="C286" s="132"/>
      <c r="D286" s="132"/>
      <c r="E286" s="66"/>
      <c r="F286" s="106"/>
      <c r="G286" s="90"/>
      <c r="H286" s="120"/>
      <c r="I286" s="67"/>
      <c r="J286" s="66"/>
      <c r="K286" s="68"/>
    </row>
    <row r="287" spans="1:11" ht="16.5" customHeight="1" x14ac:dyDescent="0.25">
      <c r="A287" s="31"/>
      <c r="B287" s="4"/>
      <c r="C287" s="133"/>
      <c r="D287" s="133"/>
      <c r="E287" s="63"/>
      <c r="F287" s="107"/>
      <c r="G287" s="91"/>
      <c r="H287" s="121"/>
      <c r="I287" s="26"/>
      <c r="J287" s="63"/>
    </row>
    <row r="288" spans="1:11" s="69" customFormat="1" ht="21" hidden="1" customHeight="1" x14ac:dyDescent="0.3">
      <c r="A288" s="77" t="s">
        <v>171</v>
      </c>
      <c r="B288" s="138" t="s">
        <v>173</v>
      </c>
      <c r="C288" s="138"/>
      <c r="D288" s="138"/>
      <c r="E288" s="138"/>
      <c r="F288" s="138"/>
      <c r="G288" s="138"/>
      <c r="H288" s="138"/>
      <c r="I288" s="79"/>
      <c r="J288" s="137" t="s">
        <v>167</v>
      </c>
      <c r="K288" s="137"/>
    </row>
    <row r="289" spans="1:11" s="69" customFormat="1" ht="22.15" hidden="1" customHeight="1" x14ac:dyDescent="0.3">
      <c r="A289" s="77" t="s">
        <v>170</v>
      </c>
      <c r="B289" s="138" t="s">
        <v>174</v>
      </c>
      <c r="C289" s="138"/>
      <c r="D289" s="138"/>
      <c r="E289" s="138"/>
      <c r="F289" s="138"/>
      <c r="G289" s="138"/>
      <c r="H289" s="138"/>
      <c r="I289" s="79"/>
      <c r="J289" s="137" t="s">
        <v>168</v>
      </c>
      <c r="K289" s="137"/>
    </row>
    <row r="290" spans="1:11" ht="68.25" hidden="1" customHeight="1" x14ac:dyDescent="0.3">
      <c r="A290" s="78"/>
      <c r="B290" s="75"/>
      <c r="C290" s="134"/>
      <c r="D290" s="134"/>
      <c r="E290" s="76"/>
      <c r="F290" s="108"/>
      <c r="G290" s="92"/>
      <c r="H290" s="122"/>
      <c r="I290" s="75"/>
      <c r="J290" s="141" t="s">
        <v>182</v>
      </c>
      <c r="K290" s="142"/>
    </row>
    <row r="291" spans="1:11" ht="20.25" customHeight="1" x14ac:dyDescent="0.3">
      <c r="A291" s="140" t="s">
        <v>156</v>
      </c>
      <c r="B291" s="140"/>
      <c r="C291" s="140"/>
      <c r="D291" s="140"/>
      <c r="E291" s="140"/>
      <c r="F291" s="140"/>
      <c r="G291" s="140"/>
      <c r="H291" s="140"/>
      <c r="I291" s="140"/>
      <c r="J291" s="140"/>
      <c r="K291" s="140"/>
    </row>
    <row r="292" spans="1:11" ht="18" customHeight="1" x14ac:dyDescent="0.3">
      <c r="A292" s="139" t="s">
        <v>176</v>
      </c>
      <c r="B292" s="140"/>
      <c r="C292" s="140"/>
      <c r="D292" s="140"/>
      <c r="E292" s="140"/>
      <c r="F292" s="140"/>
      <c r="G292" s="140"/>
      <c r="H292" s="140"/>
      <c r="I292" s="140"/>
      <c r="J292" s="140"/>
      <c r="K292" s="140"/>
    </row>
    <row r="293" spans="1:11" hidden="1" x14ac:dyDescent="0.25">
      <c r="A293" s="38"/>
      <c r="B293" s="38"/>
      <c r="I293" s="38"/>
      <c r="J293" s="136" t="s">
        <v>184</v>
      </c>
      <c r="K293" s="136"/>
    </row>
  </sheetData>
  <mergeCells count="24">
    <mergeCell ref="J1:K1"/>
    <mergeCell ref="I2:K2"/>
    <mergeCell ref="G3:K3"/>
    <mergeCell ref="I9:I17"/>
    <mergeCell ref="D9:D17"/>
    <mergeCell ref="A5:K5"/>
    <mergeCell ref="B9:B17"/>
    <mergeCell ref="A6:K6"/>
    <mergeCell ref="C9:C17"/>
    <mergeCell ref="G9:G17"/>
    <mergeCell ref="H9:H17"/>
    <mergeCell ref="A9:A17"/>
    <mergeCell ref="E9:E17"/>
    <mergeCell ref="F9:F17"/>
    <mergeCell ref="J9:J17"/>
    <mergeCell ref="K9:K17"/>
    <mergeCell ref="J293:K293"/>
    <mergeCell ref="J289:K289"/>
    <mergeCell ref="B288:H288"/>
    <mergeCell ref="A292:K292"/>
    <mergeCell ref="A291:K291"/>
    <mergeCell ref="J290:K290"/>
    <mergeCell ref="B289:H289"/>
    <mergeCell ref="J288:K288"/>
  </mergeCells>
  <phoneticPr fontId="17" type="noConversion"/>
  <printOptions horizontalCentered="1"/>
  <pageMargins left="0.7" right="0.7" top="0.75" bottom="0.75" header="0.3" footer="0.3"/>
  <pageSetup paperSize="9" scale="50" firstPageNumber="0" orientation="landscape" horizontalDpi="300" verticalDpi="300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2</vt:i4>
      </vt:variant>
    </vt:vector>
  </HeadingPairs>
  <TitlesOfParts>
    <vt:vector size="3" baseType="lpstr">
      <vt:lpstr>buget general al UAT</vt:lpstr>
      <vt:lpstr>'buget general al UAT'!Imprimare_titluri</vt:lpstr>
      <vt:lpstr>'buget general al UAT'!Zona_de_imprimat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primaria craiova</cp:lastModifiedBy>
  <cp:lastPrinted>2025-06-25T12:50:14Z</cp:lastPrinted>
  <dcterms:created xsi:type="dcterms:W3CDTF">2019-11-19T15:52:31Z</dcterms:created>
  <dcterms:modified xsi:type="dcterms:W3CDTF">2025-06-25T13:27:15Z</dcterms:modified>
</cp:coreProperties>
</file>